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ани 2020-21\"/>
    </mc:Choice>
  </mc:AlternateContent>
  <bookViews>
    <workbookView xWindow="0" yWindow="0" windowWidth="21600" windowHeight="9630" activeTab="2"/>
  </bookViews>
  <sheets>
    <sheet name="РНП Бак 1 курс " sheetId="1" r:id="rId1"/>
    <sheet name="РНП Бак 2 курс" sheetId="2" r:id="rId2"/>
    <sheet name="РНП Бак 3 курс" sheetId="4" r:id="rId3"/>
    <sheet name="РНП Бак 4 курс" sheetId="6" r:id="rId4"/>
  </sheets>
  <definedNames>
    <definedName name="_xlnm.Print_Area" localSheetId="0">'РНП Бак 1 курс '!$A$1:$BH$62</definedName>
    <definedName name="_xlnm.Print_Area" localSheetId="1">'РНП Бак 2 курс'!$A$1:$BH$71</definedName>
    <definedName name="_xlnm.Print_Area" localSheetId="2">'РНП Бак 3 курс'!$A$1:$BH$68</definedName>
    <definedName name="_xlnm.Print_Area" localSheetId="3">'РНП Бак 4 курс'!$A$1:$BH$89</definedName>
  </definedNames>
  <calcPr calcId="162913"/>
</workbook>
</file>

<file path=xl/calcChain.xml><?xml version="1.0" encoding="utf-8"?>
<calcChain xmlns="http://schemas.openxmlformats.org/spreadsheetml/2006/main">
  <c r="AP51" i="2" l="1"/>
  <c r="AP52" i="2"/>
  <c r="AP53" i="2"/>
  <c r="AP54" i="2"/>
  <c r="AP55" i="2"/>
  <c r="AP56" i="2"/>
  <c r="AP57" i="2"/>
  <c r="BB73" i="6" l="1"/>
  <c r="AQ35" i="2"/>
  <c r="AR35" i="2"/>
  <c r="AS35" i="2"/>
  <c r="AT35" i="2"/>
  <c r="AU35" i="2"/>
  <c r="AV35" i="2"/>
  <c r="AW35" i="2"/>
  <c r="AP35" i="2"/>
  <c r="AH35" i="2"/>
  <c r="AI35" i="2"/>
  <c r="AJ35" i="2"/>
  <c r="AK35" i="2"/>
  <c r="AL35" i="2"/>
  <c r="AM35" i="2"/>
  <c r="AN35" i="2"/>
  <c r="AY35" i="2"/>
  <c r="AZ35" i="2"/>
  <c r="BA35" i="2"/>
  <c r="BC35" i="2"/>
  <c r="BD35" i="2"/>
  <c r="BE35" i="2"/>
  <c r="AE35" i="2"/>
  <c r="AE36" i="2" s="1"/>
  <c r="AE27" i="2"/>
  <c r="AQ42" i="2"/>
  <c r="AR42" i="2"/>
  <c r="AS42" i="2"/>
  <c r="AT42" i="2"/>
  <c r="AU42" i="2"/>
  <c r="AV42" i="2"/>
  <c r="AW42" i="2"/>
  <c r="AP42" i="2"/>
  <c r="AF42" i="2"/>
  <c r="AH42" i="2"/>
  <c r="AI42" i="2"/>
  <c r="AJ42" i="2"/>
  <c r="AK42" i="2"/>
  <c r="AL42" i="2"/>
  <c r="AM42" i="2"/>
  <c r="AN42" i="2"/>
  <c r="AY42" i="2"/>
  <c r="AZ42" i="2"/>
  <c r="BA42" i="2"/>
  <c r="BC42" i="2"/>
  <c r="BD42" i="2"/>
  <c r="BE42" i="2"/>
  <c r="AE42" i="2"/>
  <c r="BB41" i="2"/>
  <c r="BB42" i="2" s="1"/>
  <c r="AX41" i="2"/>
  <c r="AG41" i="2"/>
  <c r="AF41" i="2"/>
  <c r="BB46" i="2"/>
  <c r="AX46" i="2"/>
  <c r="AG46" i="2"/>
  <c r="AF46" i="2"/>
  <c r="BB45" i="2"/>
  <c r="AX45" i="2"/>
  <c r="AG45" i="2"/>
  <c r="AO45" i="2" s="1"/>
  <c r="AF45" i="2"/>
  <c r="BB44" i="2"/>
  <c r="AX44" i="2"/>
  <c r="AX47" i="2" s="1"/>
  <c r="AG44" i="2"/>
  <c r="AF44" i="2"/>
  <c r="AX39" i="2"/>
  <c r="AX42" i="2" s="1"/>
  <c r="AG39" i="2"/>
  <c r="AG42" i="2" s="1"/>
  <c r="AF39" i="2"/>
  <c r="BE47" i="2"/>
  <c r="BE48" i="2" s="1"/>
  <c r="BD47" i="2"/>
  <c r="BD48" i="2" s="1"/>
  <c r="BC47" i="2"/>
  <c r="BA47" i="2"/>
  <c r="AZ47" i="2"/>
  <c r="AY47" i="2"/>
  <c r="AW47" i="2"/>
  <c r="AV47" i="2"/>
  <c r="AU47" i="2"/>
  <c r="AT47" i="2"/>
  <c r="AT48" i="2" s="1"/>
  <c r="AS47" i="2"/>
  <c r="AR47" i="2"/>
  <c r="AQ47" i="2"/>
  <c r="AP47" i="2"/>
  <c r="AN47" i="2"/>
  <c r="AM47" i="2"/>
  <c r="AM48" i="2" s="1"/>
  <c r="AL47" i="2"/>
  <c r="AK47" i="2"/>
  <c r="AJ47" i="2"/>
  <c r="AI47" i="2"/>
  <c r="AI48" i="2" s="1"/>
  <c r="AH47" i="2"/>
  <c r="AH48" i="2" s="1"/>
  <c r="AE47" i="2"/>
  <c r="AE48" i="2" s="1"/>
  <c r="AG47" i="2"/>
  <c r="AX40" i="2"/>
  <c r="AG40" i="2"/>
  <c r="AF40" i="2"/>
  <c r="AE49" i="2" l="1"/>
  <c r="AO44" i="2"/>
  <c r="AO46" i="2"/>
  <c r="AO47" i="2" s="1"/>
  <c r="AO41" i="2"/>
  <c r="AO40" i="2"/>
  <c r="AN48" i="2"/>
  <c r="AP48" i="2"/>
  <c r="AL48" i="2"/>
  <c r="AS48" i="2"/>
  <c r="AW48" i="2"/>
  <c r="AV48" i="2"/>
  <c r="AX48" i="2"/>
  <c r="BA48" i="2"/>
  <c r="AZ48" i="2"/>
  <c r="AR48" i="2"/>
  <c r="AJ48" i="2"/>
  <c r="AO39" i="2"/>
  <c r="BB47" i="2"/>
  <c r="BB48" i="2" s="1"/>
  <c r="AK48" i="2"/>
  <c r="BC48" i="2"/>
  <c r="AQ48" i="2"/>
  <c r="AU48" i="2"/>
  <c r="AY48" i="2"/>
  <c r="AG48" i="2"/>
  <c r="AF47" i="2"/>
  <c r="AF48" i="2" s="1"/>
  <c r="AO42" i="2" l="1"/>
  <c r="AO48" i="2" s="1"/>
  <c r="BA73" i="6"/>
  <c r="AB72" i="6"/>
  <c r="AA72" i="6"/>
  <c r="AB69" i="6"/>
  <c r="AA69" i="6"/>
  <c r="AB67" i="6"/>
  <c r="AA67" i="6"/>
  <c r="AB64" i="6"/>
  <c r="AA64" i="6"/>
  <c r="AP53" i="6"/>
  <c r="AP52" i="6"/>
  <c r="AP51" i="6"/>
  <c r="AP50" i="6"/>
  <c r="AP49" i="6"/>
  <c r="AP48" i="6"/>
  <c r="AP47" i="6"/>
  <c r="AP46" i="6"/>
  <c r="BE43" i="6"/>
  <c r="BD43" i="6"/>
  <c r="BC43" i="6"/>
  <c r="BA43" i="6"/>
  <c r="BA44" i="6" s="1"/>
  <c r="AZ43" i="6"/>
  <c r="AY43" i="6"/>
  <c r="AX43" i="6"/>
  <c r="AW43" i="6"/>
  <c r="AV43" i="6"/>
  <c r="AU43" i="6"/>
  <c r="AT43" i="6"/>
  <c r="AS43" i="6"/>
  <c r="AR43" i="6"/>
  <c r="AQ43" i="6"/>
  <c r="AP43" i="6"/>
  <c r="AN43" i="6"/>
  <c r="AM43" i="6"/>
  <c r="AL43" i="6"/>
  <c r="AK43" i="6"/>
  <c r="AJ43" i="6"/>
  <c r="AI43" i="6"/>
  <c r="AH43" i="6"/>
  <c r="AE43" i="6"/>
  <c r="BB42" i="6"/>
  <c r="AG42" i="6"/>
  <c r="AF42" i="6"/>
  <c r="AO42" i="6" s="1"/>
  <c r="BB41" i="6"/>
  <c r="AG41" i="6"/>
  <c r="AF41" i="6"/>
  <c r="AO41" i="6" s="1"/>
  <c r="BB40" i="6"/>
  <c r="BB43" i="6" s="1"/>
  <c r="AG40" i="6"/>
  <c r="AG43" i="6" s="1"/>
  <c r="AF40" i="6"/>
  <c r="AF43" i="6" s="1"/>
  <c r="BE38" i="6"/>
  <c r="BD38" i="6"/>
  <c r="BC38" i="6"/>
  <c r="BB38" i="6"/>
  <c r="BA38" i="6"/>
  <c r="AZ38" i="6"/>
  <c r="AY38" i="6"/>
  <c r="AW38" i="6"/>
  <c r="AV38" i="6"/>
  <c r="AU38" i="6"/>
  <c r="AT38" i="6"/>
  <c r="AS38" i="6"/>
  <c r="AR38" i="6"/>
  <c r="AQ38" i="6"/>
  <c r="AP38" i="6"/>
  <c r="AN38" i="6"/>
  <c r="AM38" i="6"/>
  <c r="AL38" i="6"/>
  <c r="AK38" i="6"/>
  <c r="AJ38" i="6"/>
  <c r="AI38" i="6"/>
  <c r="AH38" i="6"/>
  <c r="AE38" i="6"/>
  <c r="AX37" i="6"/>
  <c r="AX38" i="6" s="1"/>
  <c r="AG37" i="6"/>
  <c r="AG38" i="6" s="1"/>
  <c r="AF37" i="6"/>
  <c r="AO37" i="6" s="1"/>
  <c r="AO38" i="6" s="1"/>
  <c r="BE33" i="6"/>
  <c r="BD33" i="6"/>
  <c r="BC33" i="6"/>
  <c r="BA33" i="6"/>
  <c r="BA34" i="6" s="1"/>
  <c r="AZ33" i="6"/>
  <c r="AY33" i="6"/>
  <c r="AW33" i="6"/>
  <c r="AV33" i="6"/>
  <c r="AU33" i="6"/>
  <c r="AT33" i="6"/>
  <c r="AS33" i="6"/>
  <c r="AR33" i="6"/>
  <c r="AQ33" i="6"/>
  <c r="AP33" i="6"/>
  <c r="AN33" i="6"/>
  <c r="AM33" i="6"/>
  <c r="AM34" i="6" s="1"/>
  <c r="AL33" i="6"/>
  <c r="AK33" i="6"/>
  <c r="AJ33" i="6"/>
  <c r="AI33" i="6"/>
  <c r="AI34" i="6" s="1"/>
  <c r="AH33" i="6"/>
  <c r="AE33" i="6"/>
  <c r="BB32" i="6"/>
  <c r="AX32" i="6"/>
  <c r="AG32" i="6"/>
  <c r="AF32" i="6"/>
  <c r="AO32" i="6" s="1"/>
  <c r="BB31" i="6"/>
  <c r="AX31" i="6"/>
  <c r="AG31" i="6"/>
  <c r="AO31" i="6" s="1"/>
  <c r="AF31" i="6"/>
  <c r="BB30" i="6"/>
  <c r="AX30" i="6"/>
  <c r="AG30" i="6"/>
  <c r="AF30" i="6"/>
  <c r="AO30" i="6" s="1"/>
  <c r="BB29" i="6"/>
  <c r="AX29" i="6"/>
  <c r="AG29" i="6"/>
  <c r="AF29" i="6"/>
  <c r="AO29" i="6" s="1"/>
  <c r="BB28" i="6"/>
  <c r="AX28" i="6"/>
  <c r="AG28" i="6"/>
  <c r="AF28" i="6"/>
  <c r="AO28" i="6" s="1"/>
  <c r="BB27" i="6"/>
  <c r="AX27" i="6"/>
  <c r="AG27" i="6"/>
  <c r="AF27" i="6"/>
  <c r="AO27" i="6" s="1"/>
  <c r="BB26" i="6"/>
  <c r="AX26" i="6"/>
  <c r="AO26" i="6"/>
  <c r="AG26" i="6"/>
  <c r="AF26" i="6"/>
  <c r="BE24" i="6"/>
  <c r="BD24" i="6"/>
  <c r="BD34" i="6" s="1"/>
  <c r="BC24" i="6"/>
  <c r="BA24" i="6"/>
  <c r="AZ24" i="6"/>
  <c r="AZ34" i="6" s="1"/>
  <c r="AY24" i="6"/>
  <c r="AW24" i="6"/>
  <c r="AV24" i="6"/>
  <c r="AU24" i="6"/>
  <c r="AT24" i="6"/>
  <c r="AS24" i="6"/>
  <c r="AR24" i="6"/>
  <c r="AQ24" i="6"/>
  <c r="AP24" i="6"/>
  <c r="AN24" i="6"/>
  <c r="AN34" i="6" s="1"/>
  <c r="AM24" i="6"/>
  <c r="AL24" i="6"/>
  <c r="AK24" i="6"/>
  <c r="AJ24" i="6"/>
  <c r="AJ34" i="6" s="1"/>
  <c r="AI24" i="6"/>
  <c r="AH24" i="6"/>
  <c r="AE24" i="6"/>
  <c r="BB23" i="6"/>
  <c r="AX23" i="6"/>
  <c r="AG23" i="6"/>
  <c r="AF23" i="6"/>
  <c r="AO23" i="6" s="1"/>
  <c r="BB22" i="6"/>
  <c r="AX22" i="6"/>
  <c r="AG22" i="6"/>
  <c r="AF22" i="6"/>
  <c r="BB21" i="6"/>
  <c r="BB24" i="6" s="1"/>
  <c r="AX21" i="6"/>
  <c r="AX24" i="6" s="1"/>
  <c r="AG21" i="6"/>
  <c r="AG24" i="6" s="1"/>
  <c r="AF21" i="6"/>
  <c r="AH44" i="4"/>
  <c r="AM44" i="4"/>
  <c r="AR44" i="4"/>
  <c r="BE44" i="4"/>
  <c r="AE43" i="4"/>
  <c r="AP25" i="4"/>
  <c r="AQ34" i="4"/>
  <c r="AR34" i="4"/>
  <c r="AS34" i="4"/>
  <c r="AT34" i="4"/>
  <c r="AU34" i="4"/>
  <c r="AV34" i="4"/>
  <c r="AV35" i="4" s="1"/>
  <c r="AW34" i="4"/>
  <c r="AP34" i="4"/>
  <c r="AP35" i="4" s="1"/>
  <c r="AG34" i="4"/>
  <c r="AH34" i="4"/>
  <c r="AI34" i="4"/>
  <c r="AJ34" i="4"/>
  <c r="AK34" i="4"/>
  <c r="AK35" i="4" s="1"/>
  <c r="AL34" i="4"/>
  <c r="AM34" i="4"/>
  <c r="AN34" i="4"/>
  <c r="AY34" i="4"/>
  <c r="AZ34" i="4"/>
  <c r="BA34" i="4"/>
  <c r="BA35" i="4" s="1"/>
  <c r="BC34" i="4"/>
  <c r="BD34" i="4"/>
  <c r="BE34" i="4"/>
  <c r="BE35" i="4" s="1"/>
  <c r="AI35" i="4"/>
  <c r="AU35" i="4"/>
  <c r="AE34" i="4"/>
  <c r="AE35" i="4" s="1"/>
  <c r="AE25" i="4"/>
  <c r="AX42" i="4"/>
  <c r="AX41" i="4"/>
  <c r="BB38" i="4"/>
  <c r="BE43" i="4"/>
  <c r="BD43" i="4"/>
  <c r="BD44" i="4" s="1"/>
  <c r="BC43" i="4"/>
  <c r="BC44" i="4" s="1"/>
  <c r="BA43" i="4"/>
  <c r="BA44" i="4" s="1"/>
  <c r="BA45" i="4" s="1"/>
  <c r="AZ43" i="4"/>
  <c r="AZ44" i="4" s="1"/>
  <c r="AY43" i="4"/>
  <c r="AY44" i="4" s="1"/>
  <c r="AX43" i="4"/>
  <c r="AX44" i="4" s="1"/>
  <c r="AW43" i="4"/>
  <c r="AW44" i="4" s="1"/>
  <c r="AV43" i="4"/>
  <c r="AU43" i="4"/>
  <c r="AU44" i="4" s="1"/>
  <c r="AU45" i="4" s="1"/>
  <c r="AT43" i="4"/>
  <c r="AT44" i="4" s="1"/>
  <c r="AS43" i="4"/>
  <c r="AS44" i="4" s="1"/>
  <c r="AR43" i="4"/>
  <c r="AQ43" i="4"/>
  <c r="AQ44" i="4" s="1"/>
  <c r="AP43" i="4"/>
  <c r="AP44" i="4" s="1"/>
  <c r="AP45" i="4" s="1"/>
  <c r="AN43" i="4"/>
  <c r="AN44" i="4" s="1"/>
  <c r="AM43" i="4"/>
  <c r="AL43" i="4"/>
  <c r="AL44" i="4" s="1"/>
  <c r="AK43" i="4"/>
  <c r="AK44" i="4" s="1"/>
  <c r="AJ43" i="4"/>
  <c r="AI43" i="4"/>
  <c r="AI44" i="4" s="1"/>
  <c r="AI45" i="4" s="1"/>
  <c r="AH43" i="4"/>
  <c r="BB42" i="4"/>
  <c r="AG42" i="4"/>
  <c r="AF42" i="4"/>
  <c r="BB41" i="4"/>
  <c r="AG41" i="4"/>
  <c r="AF41" i="4"/>
  <c r="AO41" i="4" s="1"/>
  <c r="BE39" i="4"/>
  <c r="BD39" i="4"/>
  <c r="BC39" i="4"/>
  <c r="BB39" i="4"/>
  <c r="BA39" i="4"/>
  <c r="AZ39" i="4"/>
  <c r="AY39" i="4"/>
  <c r="AW39" i="4"/>
  <c r="AV39" i="4"/>
  <c r="AU39" i="4"/>
  <c r="AT39" i="4"/>
  <c r="AS39" i="4"/>
  <c r="AR39" i="4"/>
  <c r="AQ39" i="4"/>
  <c r="AP39" i="4"/>
  <c r="AN39" i="4"/>
  <c r="AM39" i="4"/>
  <c r="AL39" i="4"/>
  <c r="AK39" i="4"/>
  <c r="AJ39" i="4"/>
  <c r="AJ44" i="4" s="1"/>
  <c r="AI39" i="4"/>
  <c r="AH39" i="4"/>
  <c r="AE39" i="4"/>
  <c r="AE44" i="4" s="1"/>
  <c r="AX38" i="4"/>
  <c r="AX39" i="4" s="1"/>
  <c r="AG38" i="4"/>
  <c r="AG39" i="4" s="1"/>
  <c r="AF38" i="4"/>
  <c r="AF39" i="4" s="1"/>
  <c r="AP53" i="4"/>
  <c r="AP52" i="4"/>
  <c r="AP51" i="4"/>
  <c r="AP50" i="4"/>
  <c r="AP49" i="4"/>
  <c r="AP48" i="4"/>
  <c r="AP47" i="4"/>
  <c r="AP46" i="4"/>
  <c r="BB33" i="4"/>
  <c r="AX33" i="4"/>
  <c r="AG33" i="4"/>
  <c r="AF33" i="4"/>
  <c r="BB32" i="4"/>
  <c r="AX32" i="4"/>
  <c r="AG32" i="4"/>
  <c r="AF32" i="4"/>
  <c r="BB31" i="4"/>
  <c r="AX31" i="4"/>
  <c r="AG31" i="4"/>
  <c r="AF31" i="4"/>
  <c r="BB30" i="4"/>
  <c r="AX30" i="4"/>
  <c r="AG30" i="4"/>
  <c r="AF30" i="4"/>
  <c r="BB29" i="4"/>
  <c r="AX29" i="4"/>
  <c r="AG29" i="4"/>
  <c r="AF29" i="4"/>
  <c r="BB28" i="4"/>
  <c r="AX28" i="4"/>
  <c r="AG28" i="4"/>
  <c r="AF28" i="4"/>
  <c r="BB27" i="4"/>
  <c r="BB34" i="4" s="1"/>
  <c r="AX27" i="4"/>
  <c r="AX34" i="4" s="1"/>
  <c r="AG27" i="4"/>
  <c r="AF27" i="4"/>
  <c r="AF34" i="4" s="1"/>
  <c r="BE25" i="4"/>
  <c r="BD25" i="4"/>
  <c r="BC25" i="4"/>
  <c r="BC35" i="4" s="1"/>
  <c r="BA25" i="4"/>
  <c r="AZ25" i="4"/>
  <c r="AY25" i="4"/>
  <c r="AY35" i="4" s="1"/>
  <c r="AW25" i="4"/>
  <c r="AV25" i="4"/>
  <c r="AU25" i="4"/>
  <c r="AT25" i="4"/>
  <c r="AT35" i="4" s="1"/>
  <c r="AS25" i="4"/>
  <c r="AR25" i="4"/>
  <c r="AQ25" i="4"/>
  <c r="AQ35" i="4" s="1"/>
  <c r="AN25" i="4"/>
  <c r="AN35" i="4" s="1"/>
  <c r="AM25" i="4"/>
  <c r="AM35" i="4" s="1"/>
  <c r="AL25" i="4"/>
  <c r="AL35" i="4" s="1"/>
  <c r="AK25" i="4"/>
  <c r="AJ25" i="4"/>
  <c r="AI25" i="4"/>
  <c r="AH25" i="4"/>
  <c r="BB24" i="4"/>
  <c r="AX24" i="4"/>
  <c r="AG24" i="4"/>
  <c r="AF24" i="4"/>
  <c r="BB23" i="4"/>
  <c r="AX23" i="4"/>
  <c r="AG23" i="4"/>
  <c r="AF23" i="4"/>
  <c r="BB22" i="4"/>
  <c r="AX22" i="4"/>
  <c r="AG22" i="4"/>
  <c r="AF22" i="4"/>
  <c r="BB21" i="4"/>
  <c r="AX21" i="4"/>
  <c r="AG21" i="4"/>
  <c r="AF21" i="4"/>
  <c r="AY27" i="2"/>
  <c r="AY36" i="2" s="1"/>
  <c r="AY49" i="2" s="1"/>
  <c r="AZ27" i="2"/>
  <c r="AZ36" i="2" s="1"/>
  <c r="AZ49" i="2" s="1"/>
  <c r="BA27" i="2"/>
  <c r="BA36" i="2" s="1"/>
  <c r="BA49" i="2" s="1"/>
  <c r="BC27" i="2"/>
  <c r="BC36" i="2" s="1"/>
  <c r="BC49" i="2" s="1"/>
  <c r="BD27" i="2"/>
  <c r="BD36" i="2" s="1"/>
  <c r="BD49" i="2" s="1"/>
  <c r="BE27" i="2"/>
  <c r="BE36" i="2" s="1"/>
  <c r="BE49" i="2" s="1"/>
  <c r="AQ27" i="2"/>
  <c r="AQ36" i="2" s="1"/>
  <c r="AQ49" i="2" s="1"/>
  <c r="AR27" i="2"/>
  <c r="AR36" i="2" s="1"/>
  <c r="AR49" i="2" s="1"/>
  <c r="AS27" i="2"/>
  <c r="AS36" i="2" s="1"/>
  <c r="AS49" i="2" s="1"/>
  <c r="AT27" i="2"/>
  <c r="AT36" i="2" s="1"/>
  <c r="AT49" i="2" s="1"/>
  <c r="AU27" i="2"/>
  <c r="AU36" i="2" s="1"/>
  <c r="AU49" i="2" s="1"/>
  <c r="AV27" i="2"/>
  <c r="AV36" i="2" s="1"/>
  <c r="AV49" i="2" s="1"/>
  <c r="AW27" i="2"/>
  <c r="AW36" i="2" s="1"/>
  <c r="AW49" i="2" s="1"/>
  <c r="AP27" i="2"/>
  <c r="AP36" i="2" s="1"/>
  <c r="AP49" i="2" s="1"/>
  <c r="AH27" i="2"/>
  <c r="AH36" i="2" s="1"/>
  <c r="AH49" i="2" s="1"/>
  <c r="AI27" i="2"/>
  <c r="AI36" i="2" s="1"/>
  <c r="AI49" i="2" s="1"/>
  <c r="AJ27" i="2"/>
  <c r="AJ36" i="2" s="1"/>
  <c r="AJ49" i="2" s="1"/>
  <c r="AK27" i="2"/>
  <c r="AK36" i="2" s="1"/>
  <c r="AK49" i="2" s="1"/>
  <c r="AL27" i="2"/>
  <c r="AL36" i="2" s="1"/>
  <c r="AL49" i="2" s="1"/>
  <c r="AM27" i="2"/>
  <c r="AM36" i="2" s="1"/>
  <c r="AM49" i="2" s="1"/>
  <c r="AN27" i="2"/>
  <c r="AN36" i="2" s="1"/>
  <c r="AN49" i="2" s="1"/>
  <c r="AP50" i="2"/>
  <c r="BB34" i="2"/>
  <c r="AX34" i="2"/>
  <c r="AG34" i="2"/>
  <c r="AF34" i="2"/>
  <c r="BB33" i="2"/>
  <c r="AX33" i="2"/>
  <c r="AG33" i="2"/>
  <c r="AF33" i="2"/>
  <c r="BB32" i="2"/>
  <c r="AX32" i="2"/>
  <c r="AG32" i="2"/>
  <c r="AF32" i="2"/>
  <c r="BB31" i="2"/>
  <c r="AX31" i="2"/>
  <c r="AG31" i="2"/>
  <c r="AF31" i="2"/>
  <c r="BB30" i="2"/>
  <c r="AX30" i="2"/>
  <c r="AG30" i="2"/>
  <c r="AF30" i="2"/>
  <c r="BB29" i="2"/>
  <c r="BB35" i="2" s="1"/>
  <c r="AX29" i="2"/>
  <c r="AX35" i="2" s="1"/>
  <c r="AG29" i="2"/>
  <c r="AG35" i="2" s="1"/>
  <c r="AF29" i="2"/>
  <c r="AF35" i="2" s="1"/>
  <c r="BB26" i="2"/>
  <c r="AX26" i="2"/>
  <c r="AG26" i="2"/>
  <c r="AF26" i="2"/>
  <c r="BB25" i="2"/>
  <c r="AX25" i="2"/>
  <c r="AG25" i="2"/>
  <c r="AF25" i="2"/>
  <c r="BB24" i="2"/>
  <c r="AX24" i="2"/>
  <c r="AG24" i="2"/>
  <c r="AF24" i="2"/>
  <c r="BB23" i="2"/>
  <c r="AX23" i="2"/>
  <c r="AG23" i="2"/>
  <c r="AF23" i="2"/>
  <c r="BB22" i="2"/>
  <c r="AX22" i="2"/>
  <c r="AG22" i="2"/>
  <c r="AF22" i="2"/>
  <c r="BB21" i="2"/>
  <c r="AX21" i="2"/>
  <c r="AX27" i="2" s="1"/>
  <c r="AG21" i="2"/>
  <c r="AG27" i="2" s="1"/>
  <c r="AF21" i="2"/>
  <c r="BB36" i="1"/>
  <c r="AX36" i="1"/>
  <c r="AG36" i="1"/>
  <c r="AF36" i="1"/>
  <c r="AO36" i="1" s="1"/>
  <c r="BB34" i="1"/>
  <c r="AX34" i="1"/>
  <c r="AG34" i="1"/>
  <c r="AF34" i="1"/>
  <c r="AO34" i="1" s="1"/>
  <c r="BB33" i="1"/>
  <c r="AX33" i="1"/>
  <c r="AG33" i="1"/>
  <c r="AF33" i="1"/>
  <c r="AO33" i="1" s="1"/>
  <c r="AN45" i="4" l="1"/>
  <c r="AK45" i="4"/>
  <c r="BC45" i="4"/>
  <c r="AM45" i="4"/>
  <c r="AX35" i="4"/>
  <c r="AX45" i="4" s="1"/>
  <c r="AF35" i="4"/>
  <c r="AL45" i="4"/>
  <c r="AY45" i="4"/>
  <c r="BE45" i="4"/>
  <c r="AG36" i="2"/>
  <c r="AG49" i="2" s="1"/>
  <c r="AQ45" i="4"/>
  <c r="AE45" i="4"/>
  <c r="AG43" i="4"/>
  <c r="BD35" i="4"/>
  <c r="BD45" i="4" s="1"/>
  <c r="AZ35" i="4"/>
  <c r="AZ45" i="4" s="1"/>
  <c r="AJ35" i="4"/>
  <c r="AJ45" i="4" s="1"/>
  <c r="AX33" i="6"/>
  <c r="AS34" i="6"/>
  <c r="AW34" i="6"/>
  <c r="BC34" i="6"/>
  <c r="AF38" i="6"/>
  <c r="AK44" i="6"/>
  <c r="AP44" i="6"/>
  <c r="AP45" i="6" s="1"/>
  <c r="AT44" i="6"/>
  <c r="BC44" i="6"/>
  <c r="AT45" i="4"/>
  <c r="AO33" i="6"/>
  <c r="AF44" i="6"/>
  <c r="AJ44" i="6"/>
  <c r="AJ45" i="6" s="1"/>
  <c r="AW44" i="6"/>
  <c r="AX36" i="2"/>
  <c r="AX49" i="2" s="1"/>
  <c r="AR35" i="4"/>
  <c r="AR45" i="4" s="1"/>
  <c r="AO28" i="4"/>
  <c r="AO29" i="4"/>
  <c r="AO30" i="4"/>
  <c r="AO31" i="4"/>
  <c r="BB43" i="4"/>
  <c r="BB44" i="4" s="1"/>
  <c r="AF33" i="6"/>
  <c r="BB33" i="6"/>
  <c r="AE34" i="6"/>
  <c r="AK34" i="6"/>
  <c r="AP34" i="6"/>
  <c r="AT34" i="6"/>
  <c r="AY34" i="6"/>
  <c r="AY45" i="6" s="1"/>
  <c r="AO40" i="6"/>
  <c r="AO43" i="6" s="1"/>
  <c r="AH44" i="6"/>
  <c r="AL44" i="6"/>
  <c r="AQ44" i="6"/>
  <c r="AQ45" i="6" s="1"/>
  <c r="AU44" i="6"/>
  <c r="AY44" i="6"/>
  <c r="BD44" i="6"/>
  <c r="AE44" i="6"/>
  <c r="AE45" i="6" s="1"/>
  <c r="AN44" i="6"/>
  <c r="AG44" i="4"/>
  <c r="AO42" i="4"/>
  <c r="AO43" i="4" s="1"/>
  <c r="AV44" i="4"/>
  <c r="AV45" i="4" s="1"/>
  <c r="AH35" i="4"/>
  <c r="AH45" i="4" s="1"/>
  <c r="AW35" i="4"/>
  <c r="AW45" i="4" s="1"/>
  <c r="AS35" i="4"/>
  <c r="AS45" i="4" s="1"/>
  <c r="AO21" i="6"/>
  <c r="AO24" i="6" s="1"/>
  <c r="AO22" i="6"/>
  <c r="AG33" i="6"/>
  <c r="AH34" i="6"/>
  <c r="AH45" i="6" s="1"/>
  <c r="AL34" i="6"/>
  <c r="AQ34" i="6"/>
  <c r="AU34" i="6"/>
  <c r="BE34" i="6"/>
  <c r="BE45" i="6" s="1"/>
  <c r="BB44" i="6"/>
  <c r="AI44" i="6"/>
  <c r="AM44" i="6"/>
  <c r="AV44" i="6"/>
  <c r="AZ44" i="6"/>
  <c r="BE44" i="6"/>
  <c r="AR34" i="6"/>
  <c r="AR44" i="6"/>
  <c r="AS44" i="6"/>
  <c r="AS45" i="6" s="1"/>
  <c r="AV34" i="6"/>
  <c r="AB73" i="6"/>
  <c r="AA73" i="6"/>
  <c r="BB27" i="2"/>
  <c r="BB36" i="2" s="1"/>
  <c r="BB49" i="2" s="1"/>
  <c r="AF27" i="2"/>
  <c r="AF36" i="2" s="1"/>
  <c r="AF49" i="2" s="1"/>
  <c r="AO31" i="2"/>
  <c r="AO34" i="6"/>
  <c r="AN45" i="6"/>
  <c r="BA45" i="6"/>
  <c r="AG34" i="6"/>
  <c r="AI45" i="6"/>
  <c r="AM45" i="6"/>
  <c r="AR45" i="6"/>
  <c r="AZ45" i="6"/>
  <c r="BB34" i="6"/>
  <c r="BB45" i="6" s="1"/>
  <c r="AO44" i="6"/>
  <c r="AO45" i="6" s="1"/>
  <c r="AL45" i="6"/>
  <c r="AU45" i="6"/>
  <c r="BD45" i="6"/>
  <c r="AX34" i="6"/>
  <c r="AG44" i="6"/>
  <c r="AG45" i="6" s="1"/>
  <c r="AK45" i="6"/>
  <c r="AT45" i="6"/>
  <c r="AX44" i="6"/>
  <c r="AX45" i="6" s="1"/>
  <c r="BC45" i="6"/>
  <c r="AF24" i="6"/>
  <c r="AF34" i="6" s="1"/>
  <c r="AF45" i="6" s="1"/>
  <c r="AO38" i="4"/>
  <c r="AO39" i="4" s="1"/>
  <c r="AF43" i="4"/>
  <c r="AF44" i="4" s="1"/>
  <c r="AF45" i="4" s="1"/>
  <c r="AO33" i="4"/>
  <c r="AO32" i="4"/>
  <c r="AO23" i="4"/>
  <c r="AO24" i="4"/>
  <c r="AO22" i="4"/>
  <c r="AO27" i="4"/>
  <c r="AX25" i="4"/>
  <c r="BB25" i="4"/>
  <c r="BB35" i="4" s="1"/>
  <c r="AG25" i="4"/>
  <c r="AG35" i="4" s="1"/>
  <c r="AO21" i="4"/>
  <c r="AF25" i="4"/>
  <c r="AO25" i="2"/>
  <c r="AO26" i="2"/>
  <c r="AO23" i="2"/>
  <c r="AO24" i="2"/>
  <c r="AO29" i="2"/>
  <c r="AO35" i="2" s="1"/>
  <c r="AO30" i="2"/>
  <c r="AO32" i="2"/>
  <c r="AO33" i="2"/>
  <c r="AO34" i="2"/>
  <c r="AO22" i="2"/>
  <c r="AO21" i="2"/>
  <c r="AF21" i="1"/>
  <c r="AG21" i="1"/>
  <c r="AX21" i="1"/>
  <c r="BB21" i="1"/>
  <c r="AF22" i="1"/>
  <c r="AG22" i="1"/>
  <c r="AX22" i="1"/>
  <c r="BB22" i="1"/>
  <c r="AF23" i="1"/>
  <c r="AG23" i="1"/>
  <c r="AX23" i="1"/>
  <c r="BB23" i="1"/>
  <c r="AF24" i="1"/>
  <c r="AG24" i="1"/>
  <c r="AX24" i="1"/>
  <c r="BB24" i="1"/>
  <c r="AF25" i="1"/>
  <c r="AG25" i="1"/>
  <c r="AX25" i="1"/>
  <c r="BB25" i="1"/>
  <c r="AF26" i="1"/>
  <c r="AG26" i="1"/>
  <c r="AX26" i="1"/>
  <c r="BB26" i="1"/>
  <c r="AF27" i="1"/>
  <c r="AG27" i="1"/>
  <c r="AX27" i="1"/>
  <c r="BB27" i="1"/>
  <c r="AF28" i="1"/>
  <c r="AG28" i="1"/>
  <c r="AX28" i="1"/>
  <c r="BB28" i="1"/>
  <c r="AF29" i="1"/>
  <c r="AG29" i="1"/>
  <c r="AX29" i="1"/>
  <c r="BB29" i="1"/>
  <c r="AF30" i="1"/>
  <c r="AG30" i="1"/>
  <c r="AX30" i="1"/>
  <c r="BB30" i="1"/>
  <c r="AF31" i="1"/>
  <c r="AG31" i="1"/>
  <c r="AX31" i="1"/>
  <c r="BB31" i="1"/>
  <c r="AF32" i="1"/>
  <c r="AO32" i="1" s="1"/>
  <c r="AG32" i="1"/>
  <c r="AX32" i="1"/>
  <c r="BB32" i="1"/>
  <c r="AF35" i="1"/>
  <c r="AG35" i="1"/>
  <c r="AX35" i="1"/>
  <c r="BB35" i="1"/>
  <c r="AF37" i="1"/>
  <c r="AG37" i="1"/>
  <c r="AX37" i="1"/>
  <c r="BB37" i="1"/>
  <c r="AE38" i="1"/>
  <c r="AE39" i="1" s="1"/>
  <c r="AE40" i="1" s="1"/>
  <c r="AH38" i="1"/>
  <c r="AH39" i="1" s="1"/>
  <c r="AI38" i="1"/>
  <c r="AI39" i="1" s="1"/>
  <c r="AJ38" i="1"/>
  <c r="AJ39" i="1" s="1"/>
  <c r="AK38" i="1"/>
  <c r="AK39" i="1" s="1"/>
  <c r="AK40" i="1" s="1"/>
  <c r="AL38" i="1"/>
  <c r="AM38" i="1"/>
  <c r="AM39" i="1" s="1"/>
  <c r="AN38" i="1"/>
  <c r="AN39" i="1" s="1"/>
  <c r="AP38" i="1"/>
  <c r="AP39" i="1" s="1"/>
  <c r="AP40" i="1" s="1"/>
  <c r="AQ38" i="1"/>
  <c r="AQ39" i="1" s="1"/>
  <c r="AR38" i="1"/>
  <c r="AR39" i="1" s="1"/>
  <c r="AR40" i="1" s="1"/>
  <c r="AS38" i="1"/>
  <c r="AS39" i="1" s="1"/>
  <c r="AT38" i="1"/>
  <c r="AT39" i="1" s="1"/>
  <c r="AU38" i="1"/>
  <c r="AV38" i="1"/>
  <c r="AV39" i="1" s="1"/>
  <c r="AW38" i="1"/>
  <c r="AW39" i="1" s="1"/>
  <c r="AW40" i="1" s="1"/>
  <c r="AX38" i="1"/>
  <c r="AX39" i="1" s="1"/>
  <c r="AX40" i="1" s="1"/>
  <c r="AY38" i="1"/>
  <c r="AZ38" i="1"/>
  <c r="AZ39" i="1" s="1"/>
  <c r="BA38" i="1"/>
  <c r="BA39" i="1" s="1"/>
  <c r="BB38" i="1"/>
  <c r="BC38" i="1"/>
  <c r="BC39" i="1" s="1"/>
  <c r="BD38" i="1"/>
  <c r="BD39" i="1" s="1"/>
  <c r="BE38" i="1"/>
  <c r="BE39" i="1" s="1"/>
  <c r="BE40" i="1" s="1"/>
  <c r="AN40" i="1"/>
  <c r="AV40" i="1"/>
  <c r="AM40" i="1"/>
  <c r="AQ40" i="1"/>
  <c r="AS40" i="1"/>
  <c r="AT40" i="1"/>
  <c r="BA40" i="1"/>
  <c r="BC40" i="1"/>
  <c r="AH40" i="1"/>
  <c r="AI40" i="1"/>
  <c r="AP41" i="1"/>
  <c r="AP42" i="1"/>
  <c r="AP43" i="1"/>
  <c r="AP44" i="1"/>
  <c r="AP45" i="1"/>
  <c r="AP46" i="1"/>
  <c r="AP47" i="1"/>
  <c r="AP48" i="1"/>
  <c r="AO31" i="1" l="1"/>
  <c r="AO30" i="1"/>
  <c r="AO29" i="1"/>
  <c r="AO28" i="1"/>
  <c r="AO26" i="1"/>
  <c r="AO25" i="1"/>
  <c r="AO23" i="1"/>
  <c r="AO44" i="4"/>
  <c r="AG45" i="4"/>
  <c r="BB39" i="1"/>
  <c r="BB40" i="1" s="1"/>
  <c r="AO34" i="4"/>
  <c r="AV45" i="6"/>
  <c r="AY39" i="1"/>
  <c r="AY40" i="1" s="1"/>
  <c r="AU40" i="1"/>
  <c r="AU39" i="1"/>
  <c r="AL39" i="1"/>
  <c r="AL40" i="1" s="1"/>
  <c r="BB45" i="4"/>
  <c r="AW45" i="6"/>
  <c r="AO27" i="2"/>
  <c r="AO36" i="2" s="1"/>
  <c r="AO49" i="2" s="1"/>
  <c r="AO25" i="4"/>
  <c r="AO22" i="1"/>
  <c r="AO27" i="1"/>
  <c r="AO24" i="1"/>
  <c r="AO21" i="1"/>
  <c r="AO38" i="1" s="1"/>
  <c r="AO39" i="1" s="1"/>
  <c r="AO37" i="1"/>
  <c r="AO35" i="1"/>
  <c r="AZ40" i="1"/>
  <c r="BD40" i="1"/>
  <c r="AJ40" i="1"/>
  <c r="AG38" i="1"/>
  <c r="AF38" i="1"/>
  <c r="AF40" i="1" l="1"/>
  <c r="AF39" i="1"/>
  <c r="AO35" i="4"/>
  <c r="AO45" i="4" s="1"/>
  <c r="AG40" i="1"/>
  <c r="AG39" i="1"/>
  <c r="AO40" i="1"/>
</calcChain>
</file>

<file path=xl/sharedStrings.xml><?xml version="1.0" encoding="utf-8"?>
<sst xmlns="http://schemas.openxmlformats.org/spreadsheetml/2006/main" count="608" uniqueCount="227">
  <si>
    <t>я</t>
  </si>
  <si>
    <t>ПРИМІТКА: складається на кожний навчальний рік окремо відповідно до навчального плану.</t>
  </si>
  <si>
    <t>/Яна ЦИМБАЛЕНКО/</t>
  </si>
  <si>
    <t>В.о. декана факультету</t>
  </si>
  <si>
    <t>/</t>
  </si>
  <si>
    <t>/  Павло КУТУЄВ  /</t>
  </si>
  <si>
    <t>Завідувач кафедри</t>
  </si>
  <si>
    <t>Ухвалено на засіданні Вченої ради інституту (факультету), ПРОТОКОЛ №_______ від ___________20____ р.</t>
  </si>
  <si>
    <t>Рефератів</t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</si>
  <si>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</si>
  <si>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>ДКР</t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</si>
  <si>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</si>
  <si>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t>РГР,РР,ГР</t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</si>
  <si>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</si>
  <si>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t>Курсових робіт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</si>
  <si>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</si>
  <si>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t>Курсових  проектів</t>
  </si>
  <si>
    <t>СКОРОЧЕННЯ:</t>
  </si>
  <si>
    <t>Модульн. (темат.), контр. робіт</t>
  </si>
  <si>
    <t>Заліків</t>
  </si>
  <si>
    <t>Екзаменів</t>
  </si>
  <si>
    <t>Кількість</t>
  </si>
  <si>
    <t xml:space="preserve">ЗАГАЛЬНА КІЛЬКІСТЬ: </t>
  </si>
  <si>
    <t>ВСЬОГО   нормативних:</t>
  </si>
  <si>
    <t>Соціології</t>
  </si>
  <si>
    <t>Соціологія громадської думки та мас-медіа</t>
  </si>
  <si>
    <t>Соціологія молоді та сім'ї</t>
  </si>
  <si>
    <t>Соціологія особистості, освіти та культури</t>
  </si>
  <si>
    <t>Разом нормативних ОК циклу загальної підготовки</t>
  </si>
  <si>
    <t>Фізичного виховання</t>
  </si>
  <si>
    <t>Фізичне виховання</t>
  </si>
  <si>
    <t>Основи академічного письма</t>
  </si>
  <si>
    <t>Загальна соціологія - 2</t>
  </si>
  <si>
    <t>Загальна соціологія - 1</t>
  </si>
  <si>
    <t>Історія соціології - 2</t>
  </si>
  <si>
    <t>Історія соціології - 1</t>
  </si>
  <si>
    <t>Вступ до соціологічної професії</t>
  </si>
  <si>
    <t>Теорії та практики управління</t>
  </si>
  <si>
    <t>Методологія, методи та технології соціологічних досліджень - 1</t>
  </si>
  <si>
    <t>Основи роботи з числовою соціальною інформацією</t>
  </si>
  <si>
    <t>Математичні та статистичні методи аналізу соціальної інформації - 2</t>
  </si>
  <si>
    <t>Математичні та статистичні методи аналізу соціальної інформації - 1</t>
  </si>
  <si>
    <t>Англійської мови гуманітарного спрямування №3</t>
  </si>
  <si>
    <t>Практичний курс іноземної мови - 1</t>
  </si>
  <si>
    <t>Історії</t>
  </si>
  <si>
    <t>Україна в контексті історичного розвитку Європи</t>
  </si>
  <si>
    <t>Української мови, літератури та культури</t>
  </si>
  <si>
    <t>Українська мова за професійним спрямування</t>
  </si>
  <si>
    <t>І.1. Цикл загальної  підготовки</t>
  </si>
  <si>
    <t>1. НОРМАТИВНІ  освітні  компоненти</t>
  </si>
  <si>
    <t xml:space="preserve">Лабора-торні </t>
  </si>
  <si>
    <t xml:space="preserve">Практичні </t>
  </si>
  <si>
    <t>Лекції</t>
  </si>
  <si>
    <t xml:space="preserve">Лабораторні </t>
  </si>
  <si>
    <t>з урахуван. Інд занять</t>
  </si>
  <si>
    <t>за  НП</t>
  </si>
  <si>
    <t>у тому числі</t>
  </si>
  <si>
    <t>Всього</t>
  </si>
  <si>
    <t>18 тижнів</t>
  </si>
  <si>
    <t>Індивідуальні заняття</t>
  </si>
  <si>
    <t xml:space="preserve">Лаборатор
</t>
  </si>
  <si>
    <t>Практ.
(комп.практ)</t>
  </si>
  <si>
    <t xml:space="preserve">Лекції  </t>
  </si>
  <si>
    <t>2 семестр</t>
  </si>
  <si>
    <t>1 семестр</t>
  </si>
  <si>
    <t>Реферати</t>
  </si>
  <si>
    <t>Курсові  роботи</t>
  </si>
  <si>
    <t>Курсові проекти</t>
  </si>
  <si>
    <t>Модульн.(темат.), контр.роботи</t>
  </si>
  <si>
    <t>Заліки</t>
  </si>
  <si>
    <t>Екзамени</t>
  </si>
  <si>
    <t>в тому числі</t>
  </si>
  <si>
    <t>Годин</t>
  </si>
  <si>
    <t>Кредитів</t>
  </si>
  <si>
    <t>1 курс</t>
  </si>
  <si>
    <t>Розподіл аудиторних годин на тиждень за
курсами і семестрами</t>
  </si>
  <si>
    <t>Контрольні заходи
та їх розподіл за семестрами</t>
  </si>
  <si>
    <t>Самостійна робота студентів</t>
  </si>
  <si>
    <t>Аудиторні години</t>
  </si>
  <si>
    <t>Обсяг
дисципліни</t>
  </si>
  <si>
    <t>Назва кафедр</t>
  </si>
  <si>
    <t>Освітні компоненти
(навчальні дисципліни, курсові проекти (роботи), практики, кваліфікаційна робота)</t>
  </si>
  <si>
    <t>№ п/п</t>
  </si>
  <si>
    <t>соціології</t>
  </si>
  <si>
    <t>-</t>
  </si>
  <si>
    <t>Випускова кафедра</t>
  </si>
  <si>
    <t>бакалавр з соціології</t>
  </si>
  <si>
    <t>Кваліфікація</t>
  </si>
  <si>
    <t>бакалавр</t>
  </si>
  <si>
    <t>Освітній  ступень</t>
  </si>
  <si>
    <r>
      <t xml:space="preserve">"_____"_________________ </t>
    </r>
    <r>
      <rPr>
        <b/>
        <sz val="26"/>
        <rFont val="Arial"/>
        <family val="2"/>
        <charset val="204"/>
      </rPr>
      <t>2020 р.</t>
    </r>
  </si>
  <si>
    <t>3 роки 10 міс.(4 н.р)</t>
  </si>
  <si>
    <t>Термін навчання</t>
  </si>
  <si>
    <t xml:space="preserve"> за  освітньо-  професійною  програмою                                          Врегулювання конфліктів та медіація</t>
  </si>
  <si>
    <t xml:space="preserve">                  _________________Анатолій МЕЛЬНИЧЕНКО                                       </t>
  </si>
  <si>
    <t>очна (денна)</t>
  </si>
  <si>
    <t>Форма навчання</t>
  </si>
  <si>
    <t>054 Соціологія</t>
  </si>
  <si>
    <t>Спеціальність  (код і назва)</t>
  </si>
  <si>
    <t>ФСП</t>
  </si>
  <si>
    <t>Факультет (інститут)</t>
  </si>
  <si>
    <t>прийом 2020 року</t>
  </si>
  <si>
    <t xml:space="preserve">   Проректор з навчальної роботи  КПІ  
           ім.  Ігоря Сікорського</t>
  </si>
  <si>
    <t xml:space="preserve">на 2020/ 2021 навчальний рік   </t>
  </si>
  <si>
    <t xml:space="preserve">          ЗАТВЕРДЖУЮ</t>
  </si>
  <si>
    <t>РОБОЧИЙ   НАВЧАЛЬНИЙ   ПЛАН</t>
  </si>
  <si>
    <t>НАЦІОНАЛЬНИЙ ТЕХНІЧНИЙ УНІВЕРСИТЕТ УКРАЇНИ "КИЇВСЬКИЙ ПОЛІТЕХНІЧНИЙ ІНСТИТУТ імені ІГОРЯ СІКОРСЬКОГО"</t>
  </si>
  <si>
    <t>2 курс</t>
  </si>
  <si>
    <t>прийом 2019 року</t>
  </si>
  <si>
    <t>СЛ-91 (12+5)</t>
  </si>
  <si>
    <t>3 семестр</t>
  </si>
  <si>
    <t>4 семестр</t>
  </si>
  <si>
    <t>Практичний курс іноземної мови - 2</t>
  </si>
  <si>
    <t>Математичні та статистичні методи аналізу соціальної інформації - 3</t>
  </si>
  <si>
    <t>Методологія, методи та технології соціологічних досліджень - 2</t>
  </si>
  <si>
    <t>Методологія, методи та технології соціологічних досліджень - 3</t>
  </si>
  <si>
    <t>Соціальна статистика і демографія</t>
  </si>
  <si>
    <t xml:space="preserve"> І.2.  Цикл  професійної підготовки</t>
  </si>
  <si>
    <t>Політична наука: конфліктологічний підхід - 1</t>
  </si>
  <si>
    <t>Політична наука: конфліктологічний підхід - 2</t>
  </si>
  <si>
    <t>Соціологія гендерних конфліктів</t>
  </si>
  <si>
    <t>Нерівності, конфлікти і соціальна справедливість</t>
  </si>
  <si>
    <t>Курсова робота з Політичної науки: конфліктологічний підхід</t>
  </si>
  <si>
    <t>Медіація у врегулюванні конфліктів</t>
  </si>
  <si>
    <t>прийом 2018 року</t>
  </si>
  <si>
    <t>Соціологія модерну та модернізації</t>
  </si>
  <si>
    <t>Сучасні соціологічні теорії  - 2</t>
  </si>
  <si>
    <t xml:space="preserve">Сучасні соціологічні теорії  - 1 </t>
  </si>
  <si>
    <t>Курсова робота з Соціології модерну та модернізації</t>
  </si>
  <si>
    <t>5 семестр</t>
  </si>
  <si>
    <t>6 семестр</t>
  </si>
  <si>
    <t>3 курс</t>
  </si>
  <si>
    <t>СЛ-81 (14+0)</t>
  </si>
  <si>
    <t>Соціологічні дослідження соціальних структур, організацій та управління - 1</t>
  </si>
  <si>
    <t>Соціологічні дослідження соціальних структур, організацій та управління - 2</t>
  </si>
  <si>
    <t>Соціальна ідентичність та процеси модернізації</t>
  </si>
  <si>
    <t xml:space="preserve">Моделювання та прогнозування конфліктів </t>
  </si>
  <si>
    <t>Теорія і історія врегулювання конфліктів</t>
  </si>
  <si>
    <t>2.ВИБІРКОВІ  освітні компоненти</t>
  </si>
  <si>
    <t>2.1. Цикл загальної підготовки (Вибіркові освітні компоненти з загальноуніверситетського Каталогу)</t>
  </si>
  <si>
    <t>Іноземна мова професійного спрямування</t>
  </si>
  <si>
    <t>Разом вибіркових ОК циклу загальної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</si>
  <si>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</si>
  <si>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>Соціологія інновацій та конфлікту</t>
  </si>
  <si>
    <t>Комп’ютерний аналіз соціологічної інформації</t>
  </si>
  <si>
    <t>Разом вибіркових ОК циклу професійної підготовки</t>
  </si>
  <si>
    <t>ВСЬОГО  ВИБІРКОВИХ:</t>
  </si>
  <si>
    <t>Соціологія цінностей</t>
  </si>
  <si>
    <t>Соціологія професійного успіху</t>
  </si>
  <si>
    <t>прийом 2017 року</t>
  </si>
  <si>
    <t>4 курс</t>
  </si>
  <si>
    <t>7 семестр</t>
  </si>
  <si>
    <t>8 семестр</t>
  </si>
  <si>
    <t>Основи економіки</t>
  </si>
  <si>
    <t>Економіки і підприємництва</t>
  </si>
  <si>
    <t>БЖД та цивільний захист</t>
  </si>
  <si>
    <t>Охорони праці, промислової та цивільної безпеки</t>
  </si>
  <si>
    <t>Соціологія економіки та підприємництва</t>
  </si>
  <si>
    <t>Соціологічні дослідження соціальних структур, організацій та  управління - 3</t>
  </si>
  <si>
    <t xml:space="preserve">Курсова робота з Соціологічних досліджень соціальних структур, організацій та  управління </t>
  </si>
  <si>
    <t>Переддипломна практика</t>
  </si>
  <si>
    <t>Дипломне проектування</t>
  </si>
  <si>
    <t>Разом нормативних ОК циклу професійної  підготовки</t>
  </si>
  <si>
    <t>Медіація у професійній діяльності</t>
  </si>
  <si>
    <t>ПРАКТИКИ</t>
  </si>
  <si>
    <t>АТЕСТАЦІЯ ВИПУСКНИКІВ</t>
  </si>
  <si>
    <t>№</t>
  </si>
  <si>
    <t>Вид практики</t>
  </si>
  <si>
    <t>Термін проведення</t>
  </si>
  <si>
    <t>Тривалість у тижнях</t>
  </si>
  <si>
    <t>Семестр</t>
  </si>
  <si>
    <t>Форма  атестації    випускників</t>
  </si>
  <si>
    <t>Переддипломна</t>
  </si>
  <si>
    <t>12.04-15.05.2021</t>
  </si>
  <si>
    <t>Захист дипломної роботи</t>
  </si>
  <si>
    <t xml:space="preserve">             РОЗПОДІЛ   ГОДИН ПО ПІДГОТОВЦІ ТА ЗАХИСТУ ДИПЛОМНОГО ПРОЕКТУ (РОБОТИ)                                           РОЗПОДІЛ  ГОДИН З  (КОМПЛЕКСНОГО) ВИПУСКНОГО ЕКЗАМЕНУ</t>
  </si>
  <si>
    <t>Вид  роботи</t>
  </si>
  <si>
    <t>Норма в годинах
на 1 студента</t>
  </si>
  <si>
    <t>Кафедра</t>
  </si>
  <si>
    <t>Кількість
студентів</t>
  </si>
  <si>
    <t>Всього
годин</t>
  </si>
  <si>
    <t>Вид роботи</t>
  </si>
  <si>
    <t>Норма в 
годинах</t>
  </si>
  <si>
    <t>К-ть
дисциплін</t>
  </si>
  <si>
    <t>Кількість
груп</t>
  </si>
  <si>
    <t>Б</t>
  </si>
  <si>
    <t>К</t>
  </si>
  <si>
    <t>Керівництво</t>
  </si>
  <si>
    <t>20</t>
  </si>
  <si>
    <t>Консультування
дисциплін, що
внесені в 
екзамен</t>
  </si>
  <si>
    <t>2 х Г</t>
  </si>
  <si>
    <t>Консультування</t>
  </si>
  <si>
    <t>1</t>
  </si>
  <si>
    <t>Рецензування</t>
  </si>
  <si>
    <t>2</t>
  </si>
  <si>
    <t>усний 
екзамен</t>
  </si>
  <si>
    <t>0,5хd на  1
студ.</t>
  </si>
  <si>
    <t>письмовий 
екзамен</t>
  </si>
  <si>
    <t>4 х d х Г+0,5
на 1 студен.</t>
  </si>
  <si>
    <t>ЕК</t>
  </si>
  <si>
    <t>Всього  годин</t>
  </si>
  <si>
    <t>25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</si>
  <si>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</si>
  <si>
    <t>Г - кількість академічних груп бюджетних або контрактних</t>
  </si>
  <si>
    <t>d - кількість членів ЕК з даної кафедри</t>
  </si>
  <si>
    <t>1.</t>
  </si>
  <si>
    <t>Військова підготовка</t>
  </si>
  <si>
    <t>У 5 - 8 семестрах за окремим планом військової підготовки.</t>
  </si>
  <si>
    <r>
      <t>*</t>
    </r>
    <r>
      <rPr>
        <b/>
        <sz val="24"/>
        <rFont val="Arial"/>
        <family val="2"/>
        <charset val="204"/>
      </rPr>
      <t xml:space="preserve"> Кількість студентів, які вибрали дисципліну</t>
    </r>
  </si>
  <si>
    <t>Логіка</t>
  </si>
  <si>
    <t>Психологія конфлікту</t>
  </si>
  <si>
    <t>Філософії</t>
  </si>
  <si>
    <t>Психології та педагогіки</t>
  </si>
  <si>
    <t>Порівняльні дослідження в соціології</t>
  </si>
  <si>
    <t>Сучасні теорії миру та конфліктів</t>
  </si>
  <si>
    <t>Соціологія науки і техніки</t>
  </si>
  <si>
    <t>Екологічний менеджмент</t>
  </si>
  <si>
    <t>Геоінженерії</t>
  </si>
  <si>
    <t>СЛ-71 (9+5)</t>
  </si>
  <si>
    <t>21.06-30.06.2021</t>
  </si>
  <si>
    <t>Фізичне виховання - 1</t>
  </si>
  <si>
    <t>Спортивного вдосконалення</t>
  </si>
  <si>
    <t>СЛ-01 (20+5)</t>
  </si>
  <si>
    <t>Медіація та миротворчість</t>
  </si>
  <si>
    <t>Медіація у політичному діалозі</t>
  </si>
  <si>
    <t xml:space="preserve">Соціологія комунікації та медіація за умови конфлікту </t>
  </si>
  <si>
    <t>Теорія і практика переговорів у медіації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</si>
</sst>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24"/>
      <name val="Arial"/>
      <family val="2"/>
      <charset val="204"/>
    </font>
    <font>
      <b/>
      <sz val="48"/>
      <name val="Arial"/>
      <family val="2"/>
      <charset val="204"/>
    </font>
    <font>
      <b/>
      <sz val="22"/>
      <name val="Arial"/>
      <family val="2"/>
      <charset val="204"/>
    </font>
    <font>
      <b/>
      <sz val="24"/>
      <name val="Arial"/>
      <family val="2"/>
      <charset val="204"/>
    </font>
    <font>
      <sz val="11"/>
      <name val="Arial"/>
      <family val="2"/>
    </font>
    <font>
      <b/>
      <sz val="11"/>
      <name val="Arial"/>
      <family val="2"/>
      <charset val="204"/>
    </font>
    <font>
      <b/>
      <sz val="2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sz val="26"/>
      <name val="Arial"/>
      <family val="2"/>
      <charset val="204"/>
    </font>
    <font>
      <b/>
      <sz val="26"/>
      <name val="Arial"/>
      <family val="2"/>
      <charset val="204"/>
    </font>
    <font>
      <b/>
      <sz val="26"/>
      <name val="Arial"/>
      <family val="2"/>
    </font>
    <font>
      <b/>
      <i/>
      <sz val="12"/>
      <name val="Arial"/>
      <family val="2"/>
      <charset val="204"/>
    </font>
    <font>
      <b/>
      <i/>
      <sz val="26"/>
      <name val="Arial"/>
      <family val="2"/>
    </font>
    <font>
      <sz val="28"/>
      <name val="Arial"/>
      <family val="2"/>
      <charset val="204"/>
    </font>
    <font>
      <b/>
      <sz val="28"/>
      <name val="Arial"/>
      <family val="2"/>
      <charset val="204"/>
    </font>
    <font>
      <b/>
      <sz val="28"/>
      <name val="Arial"/>
      <family val="2"/>
    </font>
    <font>
      <b/>
      <sz val="22"/>
      <name val="Arial"/>
      <family val="2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"/>
      <family val="2"/>
    </font>
    <font>
      <b/>
      <sz val="30"/>
      <name val="Arial"/>
      <family val="2"/>
    </font>
    <font>
      <b/>
      <sz val="14"/>
      <name val="Arial"/>
      <family val="2"/>
      <charset val="204"/>
    </font>
    <font>
      <b/>
      <sz val="26"/>
      <name val="Arial Cyr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</font>
    <font>
      <sz val="14"/>
      <name val="Arial Cyr"/>
      <charset val="204"/>
    </font>
    <font>
      <b/>
      <sz val="28"/>
      <name val="Arial Cyr"/>
      <charset val="204"/>
    </font>
    <font>
      <sz val="20"/>
      <name val="Arial Cyr"/>
      <charset val="204"/>
    </font>
    <font>
      <sz val="26"/>
      <name val="Arial"/>
      <family val="2"/>
    </font>
    <font>
      <b/>
      <sz val="32"/>
      <name val="Arial Cyr"/>
      <charset val="204"/>
    </font>
    <font>
      <b/>
      <sz val="36"/>
      <name val="Arial Cyr"/>
      <charset val="204"/>
    </font>
    <font>
      <b/>
      <sz val="40"/>
      <name val="Arial Cyr"/>
      <charset val="204"/>
    </font>
    <font>
      <b/>
      <sz val="40"/>
      <name val="Arial"/>
      <family val="2"/>
      <charset val="204"/>
    </font>
    <font>
      <b/>
      <sz val="11"/>
      <name val="Arial"/>
      <family val="2"/>
    </font>
    <font>
      <b/>
      <sz val="18"/>
      <name val="Arial"/>
      <family val="2"/>
      <charset val="204"/>
    </font>
    <font>
      <b/>
      <sz val="20"/>
      <name val="Arial Cyr"/>
      <family val="2"/>
      <charset val="204"/>
    </font>
    <font>
      <sz val="26"/>
      <name val="Arial Cyr"/>
      <charset val="204"/>
    </font>
  </fonts>
  <fills count="2">
    <fill>
      <patternFill patternType="none"/>
    </fill>
    <fill>
      <patternFill patternType="gray125"/>
    </fill>
  </fills>
  <borders count="1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55">
    <xf numFmtId="0" fontId="0" fillId="0" borderId="0" xfId="0"/>
    <xf numFmtId="0" fontId="1" fillId="0" borderId="0" xfId="0" applyFont="1" applyBorder="1"/>
    <xf numFmtId="49" fontId="1" fillId="0" borderId="0" xfId="0" applyNumberFormat="1" applyFont="1" applyBorder="1"/>
    <xf numFmtId="0" fontId="1" fillId="0" borderId="0" xfId="0" applyNumberFormat="1" applyFont="1" applyBorder="1"/>
    <xf numFmtId="0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center" vertical="top"/>
    </xf>
    <xf numFmtId="49" fontId="5" fillId="0" borderId="0" xfId="0" applyNumberFormat="1" applyFont="1" applyBorder="1" applyAlignment="1" applyProtection="1">
      <alignment horizontal="left" vertical="top" wrapText="1"/>
    </xf>
    <xf numFmtId="0" fontId="5" fillId="0" borderId="0" xfId="0" applyFont="1" applyAlignment="1">
      <alignment vertical="top"/>
    </xf>
    <xf numFmtId="0" fontId="2" fillId="0" borderId="1" xfId="0" applyFont="1" applyBorder="1"/>
    <xf numFmtId="0" fontId="7" fillId="0" borderId="1" xfId="0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49" fontId="8" fillId="0" borderId="0" xfId="0" applyNumberFormat="1" applyFont="1" applyBorder="1" applyAlignment="1" applyProtection="1">
      <alignment horizontal="center" vertical="justify"/>
    </xf>
    <xf numFmtId="49" fontId="8" fillId="0" borderId="0" xfId="0" applyNumberFormat="1" applyFont="1" applyBorder="1" applyAlignment="1" applyProtection="1">
      <alignment horizontal="left" vertical="justify"/>
    </xf>
    <xf numFmtId="0" fontId="0" fillId="0" borderId="0" xfId="0" applyAlignment="1" applyProtection="1"/>
    <xf numFmtId="0" fontId="9" fillId="0" borderId="0" xfId="0" applyFont="1" applyBorder="1" applyAlignment="1" applyProtection="1"/>
    <xf numFmtId="0" fontId="1" fillId="0" borderId="1" xfId="0" applyFont="1" applyBorder="1" applyAlignment="1" applyProtection="1">
      <alignment horizontal="right"/>
    </xf>
    <xf numFmtId="0" fontId="10" fillId="0" borderId="0" xfId="0" applyFont="1" applyBorder="1"/>
    <xf numFmtId="49" fontId="7" fillId="0" borderId="0" xfId="0" applyNumberFormat="1" applyFont="1" applyBorder="1" applyAlignment="1" applyProtection="1">
      <alignment horizontal="center" vertical="justify"/>
    </xf>
    <xf numFmtId="0" fontId="11" fillId="0" borderId="0" xfId="0" applyFont="1" applyBorder="1" applyAlignment="1" applyProtection="1"/>
    <xf numFmtId="0" fontId="8" fillId="0" borderId="0" xfId="0" applyFont="1" applyBorder="1"/>
    <xf numFmtId="0" fontId="12" fillId="0" borderId="0" xfId="0" applyFont="1" applyBorder="1"/>
    <xf numFmtId="0" fontId="12" fillId="0" borderId="0" xfId="0" applyFont="1" applyBorder="1" applyAlignment="1" applyProtection="1"/>
    <xf numFmtId="0" fontId="12" fillId="0" borderId="2" xfId="0" applyFont="1" applyBorder="1" applyAlignment="1" applyProtection="1"/>
    <xf numFmtId="0" fontId="12" fillId="0" borderId="2" xfId="0" applyFont="1" applyBorder="1" applyAlignment="1" applyProtection="1">
      <alignment horizontal="right"/>
    </xf>
    <xf numFmtId="0" fontId="13" fillId="0" borderId="2" xfId="0" applyFont="1" applyBorder="1" applyAlignment="1" applyProtection="1"/>
    <xf numFmtId="49" fontId="13" fillId="0" borderId="2" xfId="0" applyNumberFormat="1" applyFont="1" applyBorder="1" applyAlignment="1" applyProtection="1">
      <alignment horizontal="center" vertical="justify"/>
    </xf>
    <xf numFmtId="49" fontId="13" fillId="0" borderId="2" xfId="0" applyNumberFormat="1" applyFont="1" applyBorder="1" applyAlignment="1" applyProtection="1">
      <alignment horizontal="left" vertical="justify"/>
    </xf>
    <xf numFmtId="49" fontId="2" fillId="0" borderId="0" xfId="0" applyNumberFormat="1" applyFont="1" applyBorder="1" applyAlignment="1"/>
    <xf numFmtId="0" fontId="12" fillId="0" borderId="0" xfId="0" applyFont="1" applyBorder="1" applyAlignment="1" applyProtection="1">
      <alignment horizontal="right"/>
    </xf>
    <xf numFmtId="0" fontId="12" fillId="0" borderId="2" xfId="0" applyFont="1" applyBorder="1"/>
    <xf numFmtId="0" fontId="14" fillId="0" borderId="0" xfId="0" applyFont="1" applyBorder="1" applyAlignment="1" applyProtection="1"/>
    <xf numFmtId="49" fontId="15" fillId="0" borderId="0" xfId="0" applyNumberFormat="1" applyFont="1" applyBorder="1" applyAlignment="1">
      <alignment horizontal="left" vertical="justify"/>
    </xf>
    <xf numFmtId="0" fontId="2" fillId="0" borderId="0" xfId="0" applyFont="1" applyBorder="1" applyAlignment="1">
      <alignment vertical="justify"/>
    </xf>
    <xf numFmtId="49" fontId="2" fillId="0" borderId="0" xfId="0" applyNumberFormat="1" applyFont="1" applyBorder="1" applyAlignment="1">
      <alignment horizontal="center" vertical="justify" wrapText="1"/>
    </xf>
    <xf numFmtId="0" fontId="13" fillId="0" borderId="0" xfId="0" applyFont="1" applyBorder="1" applyAlignment="1">
      <alignment horizontal="center" vertical="center"/>
    </xf>
    <xf numFmtId="49" fontId="2" fillId="0" borderId="0" xfId="0" applyNumberFormat="1" applyFont="1" applyBorder="1"/>
    <xf numFmtId="0" fontId="2" fillId="0" borderId="0" xfId="0" applyNumberFormat="1" applyFont="1" applyBorder="1"/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/>
    </xf>
    <xf numFmtId="0" fontId="19" fillId="0" borderId="4" xfId="0" applyNumberFormat="1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0" fontId="20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9" fillId="0" borderId="17" xfId="0" applyNumberFormat="1" applyFont="1" applyBorder="1" applyAlignment="1">
      <alignment horizontal="center" vertical="center"/>
    </xf>
    <xf numFmtId="0" fontId="19" fillId="0" borderId="15" xfId="0" applyNumberFormat="1" applyFont="1" applyBorder="1" applyAlignment="1">
      <alignment horizontal="center" vertical="center"/>
    </xf>
    <xf numFmtId="0" fontId="19" fillId="0" borderId="16" xfId="0" applyNumberFormat="1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0" fontId="19" fillId="0" borderId="1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/>
    </xf>
    <xf numFmtId="49" fontId="21" fillId="0" borderId="0" xfId="0" applyNumberFormat="1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9" fillId="0" borderId="27" xfId="0" applyNumberFormat="1" applyFont="1" applyBorder="1" applyAlignment="1">
      <alignment horizontal="center" vertical="center"/>
    </xf>
    <xf numFmtId="0" fontId="19" fillId="0" borderId="25" xfId="0" applyNumberFormat="1" applyFont="1" applyBorder="1" applyAlignment="1">
      <alignment horizontal="center" vertical="center"/>
    </xf>
    <xf numFmtId="0" fontId="19" fillId="0" borderId="26" xfId="0" applyNumberFormat="1" applyFont="1" applyBorder="1" applyAlignment="1">
      <alignment horizontal="center" vertical="center"/>
    </xf>
    <xf numFmtId="0" fontId="19" fillId="0" borderId="24" xfId="0" applyNumberFormat="1" applyFont="1" applyBorder="1" applyAlignment="1">
      <alignment horizontal="center" vertical="center"/>
    </xf>
    <xf numFmtId="0" fontId="19" fillId="0" borderId="28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top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8" fillId="0" borderId="38" xfId="0" applyNumberFormat="1" applyFont="1" applyBorder="1" applyAlignment="1">
      <alignment horizontal="center" vertical="center" shrinkToFit="1"/>
    </xf>
    <xf numFmtId="0" fontId="18" fillId="0" borderId="36" xfId="0" applyNumberFormat="1" applyFont="1" applyBorder="1" applyAlignment="1">
      <alignment horizontal="center" vertical="center" shrinkToFit="1"/>
    </xf>
    <xf numFmtId="0" fontId="18" fillId="0" borderId="37" xfId="0" applyNumberFormat="1" applyFont="1" applyBorder="1" applyAlignment="1">
      <alignment horizontal="center" vertical="center" shrinkToFit="1"/>
    </xf>
    <xf numFmtId="0" fontId="18" fillId="0" borderId="39" xfId="0" applyNumberFormat="1" applyFont="1" applyBorder="1" applyAlignment="1">
      <alignment horizontal="center" vertical="center" shrinkToFit="1"/>
    </xf>
    <xf numFmtId="0" fontId="18" fillId="0" borderId="40" xfId="0" applyNumberFormat="1" applyFont="1" applyBorder="1" applyAlignment="1">
      <alignment horizontal="center" vertical="center" shrinkToFit="1"/>
    </xf>
    <xf numFmtId="0" fontId="18" fillId="0" borderId="35" xfId="0" applyNumberFormat="1" applyFont="1" applyBorder="1" applyAlignment="1">
      <alignment horizontal="center" vertical="center" shrinkToFit="1"/>
    </xf>
    <xf numFmtId="0" fontId="17" fillId="0" borderId="11" xfId="0" applyNumberFormat="1" applyFont="1" applyBorder="1" applyAlignment="1">
      <alignment horizontal="center" vertical="center" shrinkToFit="1"/>
    </xf>
    <xf numFmtId="0" fontId="17" fillId="0" borderId="44" xfId="0" applyNumberFormat="1" applyFont="1" applyBorder="1" applyAlignment="1">
      <alignment horizontal="center" vertical="center" shrinkToFit="1"/>
    </xf>
    <xf numFmtId="0" fontId="17" fillId="0" borderId="45" xfId="0" applyNumberFormat="1" applyFont="1" applyBorder="1" applyAlignment="1">
      <alignment horizontal="center" vertical="center" shrinkToFit="1"/>
    </xf>
    <xf numFmtId="0" fontId="17" fillId="0" borderId="46" xfId="0" applyNumberFormat="1" applyFont="1" applyBorder="1" applyAlignment="1">
      <alignment horizontal="center" vertical="center" shrinkToFit="1"/>
    </xf>
    <xf numFmtId="0" fontId="17" fillId="0" borderId="47" xfId="0" applyNumberFormat="1" applyFont="1" applyBorder="1" applyAlignment="1">
      <alignment horizontal="center" vertical="center" shrinkToFit="1"/>
    </xf>
    <xf numFmtId="0" fontId="17" fillId="0" borderId="36" xfId="0" applyNumberFormat="1" applyFont="1" applyBorder="1" applyAlignment="1">
      <alignment horizontal="center" vertical="center" shrinkToFit="1"/>
    </xf>
    <xf numFmtId="0" fontId="17" fillId="0" borderId="37" xfId="0" applyNumberFormat="1" applyFont="1" applyBorder="1" applyAlignment="1">
      <alignment horizontal="center" vertical="center" shrinkToFit="1"/>
    </xf>
    <xf numFmtId="0" fontId="17" fillId="0" borderId="39" xfId="0" applyNumberFormat="1" applyFont="1" applyBorder="1" applyAlignment="1">
      <alignment horizontal="center" vertical="center" shrinkToFit="1"/>
    </xf>
    <xf numFmtId="0" fontId="17" fillId="0" borderId="53" xfId="0" applyNumberFormat="1" applyFont="1" applyBorder="1" applyAlignment="1">
      <alignment horizontal="center" vertical="center" shrinkToFit="1"/>
    </xf>
    <xf numFmtId="0" fontId="17" fillId="0" borderId="54" xfId="0" applyNumberFormat="1" applyFont="1" applyBorder="1" applyAlignment="1">
      <alignment horizontal="center" vertical="center" shrinkToFit="1"/>
    </xf>
    <xf numFmtId="0" fontId="17" fillId="0" borderId="56" xfId="0" applyNumberFormat="1" applyFont="1" applyBorder="1" applyAlignment="1">
      <alignment horizontal="center" vertical="center" shrinkToFit="1"/>
    </xf>
    <xf numFmtId="0" fontId="17" fillId="0" borderId="57" xfId="0" applyNumberFormat="1" applyFont="1" applyBorder="1" applyAlignment="1">
      <alignment horizontal="center" vertical="center" shrinkToFit="1"/>
    </xf>
    <xf numFmtId="0" fontId="17" fillId="0" borderId="58" xfId="0" applyNumberFormat="1" applyFont="1" applyBorder="1" applyAlignment="1">
      <alignment horizontal="center" vertical="center" shrinkToFit="1"/>
    </xf>
    <xf numFmtId="0" fontId="17" fillId="0" borderId="60" xfId="0" applyNumberFormat="1" applyFont="1" applyBorder="1" applyAlignment="1">
      <alignment horizontal="center" vertical="center" wrapText="1" shrinkToFit="1"/>
    </xf>
    <xf numFmtId="0" fontId="17" fillId="0" borderId="57" xfId="0" applyNumberFormat="1" applyFont="1" applyBorder="1" applyAlignment="1">
      <alignment horizontal="center" vertical="center" wrapText="1" shrinkToFit="1"/>
    </xf>
    <xf numFmtId="0" fontId="17" fillId="0" borderId="18" xfId="0" applyNumberFormat="1" applyFont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25" xfId="0" applyNumberFormat="1" applyFont="1" applyBorder="1" applyAlignment="1">
      <alignment horizontal="center" vertical="center" shrinkToFit="1"/>
    </xf>
    <xf numFmtId="0" fontId="17" fillId="0" borderId="26" xfId="0" applyNumberFormat="1" applyFont="1" applyBorder="1" applyAlignment="1">
      <alignment horizontal="center" vertical="center" shrinkToFit="1"/>
    </xf>
    <xf numFmtId="0" fontId="17" fillId="0" borderId="24" xfId="0" applyNumberFormat="1" applyFont="1" applyBorder="1" applyAlignment="1">
      <alignment horizontal="center" vertical="center" shrinkToFit="1"/>
    </xf>
    <xf numFmtId="0" fontId="17" fillId="0" borderId="28" xfId="0" applyNumberFormat="1" applyFont="1" applyBorder="1" applyAlignment="1">
      <alignment horizontal="center" vertical="center" shrinkToFit="1"/>
    </xf>
    <xf numFmtId="0" fontId="17" fillId="0" borderId="15" xfId="0" applyNumberFormat="1" applyFont="1" applyBorder="1" applyAlignment="1">
      <alignment horizontal="center" vertical="center" shrinkToFit="1"/>
    </xf>
    <xf numFmtId="0" fontId="17" fillId="0" borderId="18" xfId="0" applyNumberFormat="1" applyFont="1" applyBorder="1" applyAlignment="1">
      <alignment horizontal="center" vertical="center" shrinkToFit="1"/>
    </xf>
    <xf numFmtId="0" fontId="17" fillId="0" borderId="17" xfId="0" applyNumberFormat="1" applyFont="1" applyBorder="1" applyAlignment="1">
      <alignment horizontal="center" vertical="center" wrapText="1" shrinkToFit="1"/>
    </xf>
    <xf numFmtId="0" fontId="17" fillId="0" borderId="15" xfId="0" applyNumberFormat="1" applyFont="1" applyBorder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/>
    </xf>
    <xf numFmtId="0" fontId="17" fillId="0" borderId="35" xfId="0" applyNumberFormat="1" applyFont="1" applyBorder="1" applyAlignment="1">
      <alignment horizontal="center" vertical="center" shrinkToFit="1"/>
    </xf>
    <xf numFmtId="0" fontId="17" fillId="0" borderId="38" xfId="0" applyNumberFormat="1" applyFont="1" applyBorder="1" applyAlignment="1">
      <alignment horizontal="center" vertical="center" shrinkToFit="1"/>
    </xf>
    <xf numFmtId="0" fontId="17" fillId="0" borderId="40" xfId="0" applyNumberFormat="1" applyFont="1" applyBorder="1" applyAlignment="1">
      <alignment horizontal="center" vertical="center" wrapText="1" shrinkToFit="1"/>
    </xf>
    <xf numFmtId="0" fontId="17" fillId="0" borderId="38" xfId="0" applyNumberFormat="1" applyFont="1" applyBorder="1" applyAlignment="1">
      <alignment horizontal="center" vertical="center" wrapText="1" shrinkToFit="1"/>
    </xf>
    <xf numFmtId="0" fontId="17" fillId="0" borderId="36" xfId="0" applyNumberFormat="1" applyFont="1" applyBorder="1" applyAlignment="1">
      <alignment horizontal="center" vertical="center" wrapText="1" shrinkToFit="1"/>
    </xf>
    <xf numFmtId="0" fontId="17" fillId="0" borderId="39" xfId="0" applyNumberFormat="1" applyFont="1" applyBorder="1" applyAlignment="1">
      <alignment horizontal="center" vertical="center" wrapText="1" shrinkToFit="1"/>
    </xf>
    <xf numFmtId="0" fontId="17" fillId="0" borderId="35" xfId="0" applyNumberFormat="1" applyFont="1" applyBorder="1" applyAlignment="1">
      <alignment horizontal="center" vertical="center" wrapText="1" shrinkToFit="1"/>
    </xf>
    <xf numFmtId="0" fontId="17" fillId="0" borderId="37" xfId="0" applyNumberFormat="1" applyFont="1" applyBorder="1" applyAlignment="1">
      <alignment horizontal="center" vertical="center" wrapText="1" shrinkToFit="1"/>
    </xf>
    <xf numFmtId="0" fontId="20" fillId="0" borderId="0" xfId="0" applyNumberFormat="1" applyFont="1" applyFill="1" applyBorder="1" applyAlignment="1">
      <alignment horizontal="center" vertical="center" textRotation="90" wrapText="1"/>
    </xf>
    <xf numFmtId="0" fontId="17" fillId="0" borderId="5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65" xfId="0" applyNumberFormat="1" applyFont="1" applyBorder="1" applyAlignment="1">
      <alignment horizontal="center" vertical="center" shrinkToFit="1"/>
    </xf>
    <xf numFmtId="0" fontId="17" fillId="0" borderId="66" xfId="0" applyNumberFormat="1" applyFont="1" applyBorder="1" applyAlignment="1">
      <alignment horizontal="center" vertical="center" shrinkToFit="1"/>
    </xf>
    <xf numFmtId="0" fontId="17" fillId="0" borderId="67" xfId="0" applyNumberFormat="1" applyFont="1" applyBorder="1" applyAlignment="1">
      <alignment horizontal="center" vertical="center" shrinkToFit="1"/>
    </xf>
    <xf numFmtId="0" fontId="17" fillId="0" borderId="59" xfId="0" applyNumberFormat="1" applyFont="1" applyFill="1" applyBorder="1" applyAlignment="1">
      <alignment horizontal="center" vertical="center" wrapText="1" shrinkToFit="1"/>
    </xf>
    <xf numFmtId="0" fontId="17" fillId="0" borderId="67" xfId="0" applyNumberFormat="1" applyFont="1" applyFill="1" applyBorder="1" applyAlignment="1">
      <alignment horizontal="center" vertical="center" wrapText="1" shrinkToFit="1"/>
    </xf>
    <xf numFmtId="0" fontId="17" fillId="0" borderId="53" xfId="0" applyNumberFormat="1" applyFont="1" applyFill="1" applyBorder="1" applyAlignment="1">
      <alignment horizontal="center" vertical="center" wrapText="1" shrinkToFit="1"/>
    </xf>
    <xf numFmtId="0" fontId="17" fillId="0" borderId="56" xfId="0" applyNumberFormat="1" applyFont="1" applyFill="1" applyBorder="1" applyAlignment="1">
      <alignment horizontal="center" vertical="center" wrapText="1" shrinkToFit="1"/>
    </xf>
    <xf numFmtId="0" fontId="17" fillId="0" borderId="14" xfId="0" applyNumberFormat="1" applyFont="1" applyFill="1" applyBorder="1" applyAlignment="1">
      <alignment horizontal="center" vertical="center" wrapText="1" shrinkToFit="1"/>
    </xf>
    <xf numFmtId="0" fontId="17" fillId="0" borderId="54" xfId="0" applyNumberFormat="1" applyFont="1" applyBorder="1" applyAlignment="1">
      <alignment horizontal="center" vertical="center" wrapText="1" shrinkToFit="1"/>
    </xf>
    <xf numFmtId="0" fontId="17" fillId="0" borderId="59" xfId="0" applyFont="1" applyBorder="1" applyAlignment="1">
      <alignment horizontal="center" vertical="center"/>
    </xf>
    <xf numFmtId="0" fontId="2" fillId="0" borderId="55" xfId="0" applyFont="1" applyBorder="1"/>
    <xf numFmtId="0" fontId="2" fillId="0" borderId="24" xfId="0" applyFont="1" applyBorder="1"/>
    <xf numFmtId="0" fontId="17" fillId="0" borderId="26" xfId="0" applyFont="1" applyBorder="1" applyAlignment="1">
      <alignment horizontal="center" vertical="center"/>
    </xf>
    <xf numFmtId="0" fontId="17" fillId="0" borderId="27" xfId="0" applyNumberFormat="1" applyFont="1" applyBorder="1" applyAlignment="1">
      <alignment horizontal="center" vertical="center" shrinkToFit="1"/>
    </xf>
    <xf numFmtId="0" fontId="17" fillId="0" borderId="63" xfId="0" applyNumberFormat="1" applyFont="1" applyFill="1" applyBorder="1" applyAlignment="1">
      <alignment horizontal="center" vertical="center" wrapText="1" shrinkToFit="1"/>
    </xf>
    <xf numFmtId="0" fontId="17" fillId="0" borderId="27" xfId="0" applyNumberFormat="1" applyFont="1" applyFill="1" applyBorder="1" applyAlignment="1">
      <alignment horizontal="center" vertical="center" wrapText="1" shrinkToFit="1"/>
    </xf>
    <xf numFmtId="0" fontId="17" fillId="0" borderId="25" xfId="0" applyNumberFormat="1" applyFont="1" applyFill="1" applyBorder="1" applyAlignment="1">
      <alignment horizontal="center" vertical="center" wrapText="1" shrinkToFit="1"/>
    </xf>
    <xf numFmtId="0" fontId="17" fillId="0" borderId="28" xfId="0" applyNumberFormat="1" applyFont="1" applyFill="1" applyBorder="1" applyAlignment="1">
      <alignment horizontal="center" vertical="center" wrapText="1" shrinkToFit="1"/>
    </xf>
    <xf numFmtId="0" fontId="17" fillId="0" borderId="68" xfId="0" applyNumberFormat="1" applyFont="1" applyFill="1" applyBorder="1" applyAlignment="1">
      <alignment horizontal="center" vertical="center" wrapText="1" shrinkToFit="1"/>
    </xf>
    <xf numFmtId="0" fontId="17" fillId="0" borderId="26" xfId="0" applyNumberFormat="1" applyFont="1" applyBorder="1" applyAlignment="1">
      <alignment horizontal="center" vertical="center" wrapText="1" shrinkToFit="1"/>
    </xf>
    <xf numFmtId="0" fontId="17" fillId="0" borderId="63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1" fillId="0" borderId="41" xfId="0" applyNumberFormat="1" applyFont="1" applyBorder="1" applyAlignment="1">
      <alignment horizontal="center" vertical="center"/>
    </xf>
    <xf numFmtId="0" fontId="21" fillId="0" borderId="36" xfId="0" applyNumberFormat="1" applyFont="1" applyBorder="1" applyAlignment="1">
      <alignment horizontal="center" vertical="center"/>
    </xf>
    <xf numFmtId="0" fontId="21" fillId="0" borderId="36" xfId="0" applyNumberFormat="1" applyFont="1" applyBorder="1" applyAlignment="1">
      <alignment horizontal="center" vertical="center" wrapText="1"/>
    </xf>
    <xf numFmtId="0" fontId="21" fillId="0" borderId="43" xfId="0" applyNumberFormat="1" applyFont="1" applyBorder="1" applyAlignment="1">
      <alignment horizontal="center" vertical="center"/>
    </xf>
    <xf numFmtId="0" fontId="21" fillId="0" borderId="35" xfId="0" applyNumberFormat="1" applyFont="1" applyBorder="1" applyAlignment="1">
      <alignment horizontal="center" vertical="center"/>
    </xf>
    <xf numFmtId="0" fontId="21" fillId="0" borderId="38" xfId="0" applyNumberFormat="1" applyFont="1" applyBorder="1" applyAlignment="1">
      <alignment horizontal="center" vertical="center"/>
    </xf>
    <xf numFmtId="0" fontId="21" fillId="0" borderId="42" xfId="0" applyNumberFormat="1" applyFont="1" applyBorder="1" applyAlignment="1">
      <alignment horizontal="center" vertical="center" wrapText="1"/>
    </xf>
    <xf numFmtId="0" fontId="21" fillId="0" borderId="35" xfId="0" applyNumberFormat="1" applyFont="1" applyBorder="1" applyAlignment="1">
      <alignment horizontal="center" vertical="center" wrapText="1"/>
    </xf>
    <xf numFmtId="0" fontId="21" fillId="0" borderId="43" xfId="0" applyNumberFormat="1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5" fillId="0" borderId="71" xfId="0" applyFont="1" applyFill="1" applyBorder="1" applyAlignment="1">
      <alignment horizontal="center" vertical="center" textRotation="90" wrapText="1"/>
    </xf>
    <xf numFmtId="0" fontId="5" fillId="0" borderId="57" xfId="0" applyFont="1" applyFill="1" applyBorder="1" applyAlignment="1">
      <alignment horizontal="center" vertical="center" textRotation="90" wrapText="1"/>
    </xf>
    <xf numFmtId="0" fontId="20" fillId="0" borderId="60" xfId="0" applyFont="1" applyFill="1" applyBorder="1" applyAlignment="1">
      <alignment horizontal="center" vertical="center" textRotation="90" wrapText="1"/>
    </xf>
    <xf numFmtId="0" fontId="20" fillId="0" borderId="57" xfId="0" applyFont="1" applyFill="1" applyBorder="1" applyAlignment="1">
      <alignment horizontal="center" vertical="center" textRotation="90" wrapText="1"/>
    </xf>
    <xf numFmtId="0" fontId="20" fillId="0" borderId="46" xfId="0" applyNumberFormat="1" applyFont="1" applyFill="1" applyBorder="1" applyAlignment="1">
      <alignment horizontal="center" vertical="center" textRotation="90" wrapText="1"/>
    </xf>
    <xf numFmtId="0" fontId="6" fillId="0" borderId="46" xfId="0" applyNumberFormat="1" applyFont="1" applyFill="1" applyBorder="1" applyAlignment="1">
      <alignment horizontal="center" vertical="center" textRotation="90" wrapText="1"/>
    </xf>
    <xf numFmtId="0" fontId="26" fillId="0" borderId="74" xfId="0" applyFont="1" applyBorder="1" applyAlignment="1">
      <alignment horizontal="center" vertical="center" textRotation="90"/>
    </xf>
    <xf numFmtId="0" fontId="26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textRotation="90"/>
    </xf>
    <xf numFmtId="49" fontId="28" fillId="0" borderId="0" xfId="0" applyNumberFormat="1" applyFont="1" applyBorder="1"/>
    <xf numFmtId="0" fontId="29" fillId="0" borderId="0" xfId="0" applyNumberFormat="1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20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/>
    <xf numFmtId="0" fontId="14" fillId="0" borderId="0" xfId="0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37" fillId="0" borderId="0" xfId="0" applyFont="1" applyAlignment="1"/>
    <xf numFmtId="0" fontId="38" fillId="0" borderId="0" xfId="0" applyFont="1" applyBorder="1" applyAlignment="1">
      <alignment horizontal="center" vertical="top" wrapText="1"/>
    </xf>
    <xf numFmtId="0" fontId="0" fillId="0" borderId="2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 textRotation="90" wrapText="1"/>
    </xf>
    <xf numFmtId="0" fontId="21" fillId="0" borderId="43" xfId="0" applyNumberFormat="1" applyFont="1" applyBorder="1" applyAlignment="1">
      <alignment horizontal="center" vertical="center" wrapText="1"/>
    </xf>
    <xf numFmtId="0" fontId="21" fillId="0" borderId="42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49" fontId="21" fillId="0" borderId="0" xfId="0" applyNumberFormat="1" applyFont="1" applyBorder="1" applyAlignment="1">
      <alignment horizontal="left" vertical="center"/>
    </xf>
    <xf numFmtId="0" fontId="17" fillId="0" borderId="62" xfId="0" applyNumberFormat="1" applyFont="1" applyBorder="1" applyAlignment="1">
      <alignment horizontal="center" vertical="center" wrapText="1" shrinkToFit="1"/>
    </xf>
    <xf numFmtId="0" fontId="17" fillId="0" borderId="79" xfId="0" applyFont="1" applyBorder="1" applyAlignment="1">
      <alignment horizontal="center" vertical="center"/>
    </xf>
    <xf numFmtId="0" fontId="17" fillId="0" borderId="23" xfId="0" applyNumberFormat="1" applyFont="1" applyBorder="1" applyAlignment="1">
      <alignment horizontal="center" vertical="center" wrapText="1" shrinkToFit="1"/>
    </xf>
    <xf numFmtId="0" fontId="17" fillId="0" borderId="73" xfId="0" applyNumberFormat="1" applyFont="1" applyBorder="1" applyAlignment="1">
      <alignment horizontal="center" vertical="center" wrapText="1" shrinkToFit="1"/>
    </xf>
    <xf numFmtId="0" fontId="17" fillId="0" borderId="58" xfId="0" applyNumberFormat="1" applyFont="1" applyBorder="1" applyAlignment="1">
      <alignment horizontal="center" vertical="center" wrapText="1" shrinkToFit="1"/>
    </xf>
    <xf numFmtId="0" fontId="17" fillId="0" borderId="79" xfId="0" applyNumberFormat="1" applyFont="1" applyBorder="1" applyAlignment="1">
      <alignment horizontal="center" vertical="center" wrapText="1" shrinkToFit="1"/>
    </xf>
    <xf numFmtId="0" fontId="17" fillId="0" borderId="73" xfId="0" applyNumberFormat="1" applyFont="1" applyBorder="1" applyAlignment="1">
      <alignment horizontal="center" vertical="center" shrinkToFit="1"/>
    </xf>
    <xf numFmtId="0" fontId="17" fillId="0" borderId="22" xfId="0" applyNumberFormat="1" applyFont="1" applyBorder="1" applyAlignment="1">
      <alignment horizontal="center" vertical="center" shrinkToFit="1"/>
    </xf>
    <xf numFmtId="0" fontId="17" fillId="0" borderId="55" xfId="0" applyNumberFormat="1" applyFont="1" applyFill="1" applyBorder="1" applyAlignment="1">
      <alignment horizontal="center" vertical="center" wrapText="1" shrinkToFit="1"/>
    </xf>
    <xf numFmtId="0" fontId="17" fillId="0" borderId="55" xfId="0" applyFont="1" applyBorder="1" applyAlignment="1">
      <alignment horizontal="center" vertical="center"/>
    </xf>
    <xf numFmtId="0" fontId="2" fillId="0" borderId="20" xfId="0" applyFont="1" applyBorder="1"/>
    <xf numFmtId="0" fontId="17" fillId="0" borderId="20" xfId="0" applyFont="1" applyBorder="1" applyAlignment="1">
      <alignment horizontal="center" vertical="center"/>
    </xf>
    <xf numFmtId="0" fontId="17" fillId="0" borderId="21" xfId="0" applyNumberFormat="1" applyFont="1" applyBorder="1" applyAlignment="1">
      <alignment horizontal="center" vertical="center" wrapText="1" shrinkToFit="1"/>
    </xf>
    <xf numFmtId="0" fontId="17" fillId="0" borderId="14" xfId="0" applyNumberFormat="1" applyFont="1" applyBorder="1" applyAlignment="1">
      <alignment horizontal="center" vertical="center" wrapText="1" shrinkToFit="1"/>
    </xf>
    <xf numFmtId="0" fontId="17" fillId="0" borderId="14" xfId="0" applyNumberFormat="1" applyFont="1" applyBorder="1" applyAlignment="1">
      <alignment horizontal="center" vertical="center" shrinkToFit="1"/>
    </xf>
    <xf numFmtId="0" fontId="17" fillId="0" borderId="16" xfId="0" applyNumberFormat="1" applyFont="1" applyBorder="1" applyAlignment="1">
      <alignment horizontal="center" vertical="center" shrinkToFit="1"/>
    </xf>
    <xf numFmtId="0" fontId="17" fillId="0" borderId="19" xfId="0" applyNumberFormat="1" applyFont="1" applyBorder="1" applyAlignment="1">
      <alignment horizontal="center" vertical="center" shrinkToFit="1"/>
    </xf>
    <xf numFmtId="0" fontId="17" fillId="0" borderId="72" xfId="0" applyFont="1" applyBorder="1" applyAlignment="1">
      <alignment horizontal="center" vertical="center"/>
    </xf>
    <xf numFmtId="0" fontId="17" fillId="0" borderId="66" xfId="0" applyNumberFormat="1" applyFont="1" applyBorder="1" applyAlignment="1">
      <alignment horizontal="center" vertical="center" wrapText="1" shrinkToFit="1"/>
    </xf>
    <xf numFmtId="0" fontId="17" fillId="0" borderId="73" xfId="0" applyNumberFormat="1" applyFont="1" applyFill="1" applyBorder="1" applyAlignment="1">
      <alignment horizontal="center" vertical="center" wrapText="1" shrinkToFit="1"/>
    </xf>
    <xf numFmtId="0" fontId="17" fillId="0" borderId="47" xfId="0" applyNumberFormat="1" applyFont="1" applyFill="1" applyBorder="1" applyAlignment="1">
      <alignment horizontal="center" vertical="center" wrapText="1" shrinkToFit="1"/>
    </xf>
    <xf numFmtId="0" fontId="17" fillId="0" borderId="46" xfId="0" applyNumberFormat="1" applyFont="1" applyFill="1" applyBorder="1" applyAlignment="1">
      <alignment horizontal="center" vertical="center" wrapText="1" shrinkToFit="1"/>
    </xf>
    <xf numFmtId="0" fontId="17" fillId="0" borderId="65" xfId="0" applyNumberFormat="1" applyFont="1" applyFill="1" applyBorder="1" applyAlignment="1">
      <alignment horizontal="center" vertical="center" wrapText="1" shrinkToFit="1"/>
    </xf>
    <xf numFmtId="0" fontId="17" fillId="0" borderId="72" xfId="0" applyNumberFormat="1" applyFont="1" applyFill="1" applyBorder="1" applyAlignment="1">
      <alignment horizontal="center" vertical="center" wrapText="1" shrinkToFit="1"/>
    </xf>
    <xf numFmtId="0" fontId="17" fillId="0" borderId="66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 textRotation="90"/>
    </xf>
    <xf numFmtId="49" fontId="21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 textRotation="90" wrapText="1"/>
    </xf>
    <xf numFmtId="0" fontId="21" fillId="0" borderId="43" xfId="0" applyNumberFormat="1" applyFont="1" applyBorder="1" applyAlignment="1">
      <alignment horizontal="center" vertical="center" wrapText="1"/>
    </xf>
    <xf numFmtId="0" fontId="21" fillId="0" borderId="4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23" xfId="0" applyFont="1" applyBorder="1"/>
    <xf numFmtId="0" fontId="17" fillId="0" borderId="64" xfId="0" applyFont="1" applyBorder="1" applyAlignment="1">
      <alignment horizontal="center" vertical="center"/>
    </xf>
    <xf numFmtId="0" fontId="17" fillId="0" borderId="34" xfId="0" applyNumberFormat="1" applyFont="1" applyBorder="1" applyAlignment="1">
      <alignment horizontal="center" vertical="center" wrapText="1" shrinkToFit="1"/>
    </xf>
    <xf numFmtId="0" fontId="17" fillId="0" borderId="68" xfId="0" applyNumberFormat="1" applyFont="1" applyBorder="1" applyAlignment="1">
      <alignment horizontal="center" vertical="center" wrapText="1" shrinkToFit="1"/>
    </xf>
    <xf numFmtId="0" fontId="17" fillId="0" borderId="46" xfId="0" applyNumberFormat="1" applyFont="1" applyBorder="1" applyAlignment="1">
      <alignment horizontal="center" vertical="center" wrapText="1" shrinkToFit="1"/>
    </xf>
    <xf numFmtId="0" fontId="17" fillId="0" borderId="65" xfId="0" applyNumberFormat="1" applyFont="1" applyBorder="1" applyAlignment="1">
      <alignment horizontal="center" vertical="center" wrapText="1" shrinkToFit="1"/>
    </xf>
    <xf numFmtId="0" fontId="17" fillId="0" borderId="48" xfId="0" applyNumberFormat="1" applyFont="1" applyBorder="1" applyAlignment="1">
      <alignment horizontal="center" vertical="center" shrinkToFit="1"/>
    </xf>
    <xf numFmtId="0" fontId="17" fillId="0" borderId="80" xfId="0" applyNumberFormat="1" applyFont="1" applyBorder="1" applyAlignment="1">
      <alignment horizontal="center" vertical="center" shrinkToFit="1"/>
    </xf>
    <xf numFmtId="0" fontId="17" fillId="0" borderId="76" xfId="0" applyNumberFormat="1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2" fillId="0" borderId="68" xfId="0" applyFont="1" applyBorder="1"/>
    <xf numFmtId="0" fontId="17" fillId="0" borderId="40" xfId="0" applyFont="1" applyBorder="1" applyAlignment="1">
      <alignment horizontal="center" vertical="center"/>
    </xf>
    <xf numFmtId="0" fontId="18" fillId="0" borderId="33" xfId="0" applyFont="1" applyFill="1" applyBorder="1" applyAlignment="1" applyProtection="1">
      <alignment horizontal="right"/>
    </xf>
    <xf numFmtId="0" fontId="17" fillId="0" borderId="43" xfId="0" applyNumberFormat="1" applyFont="1" applyBorder="1" applyAlignment="1">
      <alignment horizontal="center" vertical="center" wrapText="1" shrinkToFit="1"/>
    </xf>
    <xf numFmtId="0" fontId="17" fillId="0" borderId="81" xfId="0" applyNumberFormat="1" applyFont="1" applyBorder="1" applyAlignment="1">
      <alignment horizontal="center" vertical="center" shrinkToFit="1"/>
    </xf>
    <xf numFmtId="0" fontId="2" fillId="0" borderId="35" xfId="0" applyFont="1" applyBorder="1"/>
    <xf numFmtId="0" fontId="18" fillId="0" borderId="0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24" xfId="0" applyNumberFormat="1" applyFont="1" applyBorder="1" applyAlignment="1">
      <alignment horizontal="center" vertical="center" wrapText="1" shrinkToFit="1"/>
    </xf>
    <xf numFmtId="0" fontId="17" fillId="0" borderId="25" xfId="0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 wrapText="1"/>
    </xf>
    <xf numFmtId="0" fontId="17" fillId="0" borderId="63" xfId="0" applyNumberFormat="1" applyFont="1" applyBorder="1" applyAlignment="1">
      <alignment horizontal="center" vertical="center" wrapText="1" shrinkToFi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66" xfId="0" applyFont="1" applyFill="1" applyBorder="1" applyAlignment="1" applyProtection="1">
      <alignment horizontal="center" vertical="center" wrapText="1"/>
    </xf>
    <xf numFmtId="0" fontId="17" fillId="0" borderId="73" xfId="0" applyFont="1" applyFill="1" applyBorder="1" applyAlignment="1" applyProtection="1">
      <alignment horizontal="center" vertical="center" wrapText="1"/>
    </xf>
    <xf numFmtId="0" fontId="17" fillId="0" borderId="47" xfId="0" applyFont="1" applyFill="1" applyBorder="1" applyAlignment="1" applyProtection="1">
      <alignment horizontal="center" vertical="center" wrapText="1"/>
    </xf>
    <xf numFmtId="0" fontId="17" fillId="0" borderId="46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72" xfId="0" applyFont="1" applyFill="1" applyBorder="1" applyAlignment="1" applyProtection="1">
      <alignment horizontal="center" vertical="center" wrapText="1"/>
    </xf>
    <xf numFmtId="0" fontId="17" fillId="0" borderId="42" xfId="0" applyFont="1" applyBorder="1" applyAlignment="1">
      <alignment horizontal="center" vertical="center"/>
    </xf>
    <xf numFmtId="0" fontId="26" fillId="0" borderId="42" xfId="0" applyFont="1" applyFill="1" applyBorder="1" applyAlignment="1" applyProtection="1">
      <alignment horizontal="left"/>
    </xf>
    <xf numFmtId="0" fontId="17" fillId="0" borderId="55" xfId="0" applyNumberFormat="1" applyFont="1" applyBorder="1" applyAlignment="1">
      <alignment horizontal="center" vertical="center" wrapText="1" shrinkToFit="1"/>
    </xf>
    <xf numFmtId="0" fontId="17" fillId="0" borderId="56" xfId="0" applyNumberFormat="1" applyFont="1" applyBorder="1" applyAlignment="1">
      <alignment horizontal="center" vertical="center" wrapText="1" shrinkToFit="1"/>
    </xf>
    <xf numFmtId="0" fontId="17" fillId="0" borderId="53" xfId="0" applyNumberFormat="1" applyFont="1" applyBorder="1" applyAlignment="1">
      <alignment horizontal="center" vertical="center" wrapText="1" shrinkToFit="1"/>
    </xf>
    <xf numFmtId="0" fontId="17" fillId="0" borderId="67" xfId="0" applyNumberFormat="1" applyFont="1" applyBorder="1" applyAlignment="1">
      <alignment horizontal="center" vertical="center" wrapText="1" shrinkToFit="1"/>
    </xf>
    <xf numFmtId="0" fontId="17" fillId="0" borderId="59" xfId="0" applyNumberFormat="1" applyFont="1" applyBorder="1" applyAlignment="1">
      <alignment horizontal="center" vertical="center" wrapText="1" shrinkToFit="1"/>
    </xf>
    <xf numFmtId="0" fontId="17" fillId="0" borderId="45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51" xfId="0" applyNumberFormat="1" applyFont="1" applyBorder="1" applyAlignment="1">
      <alignment horizontal="center" vertical="center" shrinkToFit="1"/>
    </xf>
    <xf numFmtId="0" fontId="17" fillId="0" borderId="5" xfId="0" applyNumberFormat="1" applyFont="1" applyBorder="1" applyAlignment="1">
      <alignment horizontal="center" vertical="center" shrinkToFit="1"/>
    </xf>
    <xf numFmtId="0" fontId="17" fillId="0" borderId="31" xfId="0" applyNumberFormat="1" applyFont="1" applyBorder="1" applyAlignment="1">
      <alignment horizontal="center" vertical="center" wrapText="1" shrinkToFit="1"/>
    </xf>
    <xf numFmtId="0" fontId="17" fillId="0" borderId="29" xfId="0" applyNumberFormat="1" applyFont="1" applyBorder="1" applyAlignment="1">
      <alignment horizontal="center" vertical="center" shrinkToFit="1"/>
    </xf>
    <xf numFmtId="0" fontId="17" fillId="0" borderId="61" xfId="0" applyNumberFormat="1" applyFont="1" applyBorder="1" applyAlignment="1">
      <alignment horizontal="center" vertical="center" wrapText="1" shrinkToFit="1"/>
    </xf>
    <xf numFmtId="0" fontId="17" fillId="0" borderId="55" xfId="0" applyNumberFormat="1" applyFont="1" applyBorder="1" applyAlignment="1">
      <alignment horizontal="center" vertical="center" shrinkToFit="1"/>
    </xf>
    <xf numFmtId="0" fontId="17" fillId="0" borderId="52" xfId="0" applyNumberFormat="1" applyFont="1" applyBorder="1" applyAlignment="1">
      <alignment horizontal="center" vertical="center" shrinkToFit="1"/>
    </xf>
    <xf numFmtId="0" fontId="17" fillId="0" borderId="72" xfId="0" applyNumberFormat="1" applyFont="1" applyBorder="1" applyAlignment="1">
      <alignment horizontal="center" vertical="center" wrapText="1" shrinkToFit="1"/>
    </xf>
    <xf numFmtId="0" fontId="17" fillId="0" borderId="83" xfId="0" applyFont="1" applyBorder="1" applyAlignment="1">
      <alignment horizontal="center" vertical="center"/>
    </xf>
    <xf numFmtId="0" fontId="17" fillId="0" borderId="78" xfId="0" applyNumberFormat="1" applyFont="1" applyBorder="1" applyAlignment="1">
      <alignment horizontal="center" vertical="center" wrapText="1" shrinkToFit="1"/>
    </xf>
    <xf numFmtId="0" fontId="17" fillId="0" borderId="71" xfId="0" applyNumberFormat="1" applyFont="1" applyBorder="1" applyAlignment="1">
      <alignment horizontal="center" vertical="center" wrapText="1" shrinkToFit="1"/>
    </xf>
    <xf numFmtId="0" fontId="17" fillId="0" borderId="71" xfId="0" applyNumberFormat="1" applyFont="1" applyBorder="1" applyAlignment="1">
      <alignment horizontal="center" vertical="center" shrinkToFit="1"/>
    </xf>
    <xf numFmtId="0" fontId="17" fillId="0" borderId="41" xfId="0" applyNumberFormat="1" applyFont="1" applyBorder="1" applyAlignment="1">
      <alignment horizontal="center" vertical="center" shrinkToFit="1"/>
    </xf>
    <xf numFmtId="0" fontId="39" fillId="0" borderId="0" xfId="0" applyFont="1" applyBorder="1"/>
    <xf numFmtId="0" fontId="39" fillId="0" borderId="0" xfId="0" applyFont="1" applyBorder="1" applyAlignment="1">
      <alignment vertical="center"/>
    </xf>
    <xf numFmtId="0" fontId="17" fillId="0" borderId="71" xfId="0" applyFont="1" applyFill="1" applyBorder="1" applyAlignment="1" applyProtection="1">
      <alignment horizontal="center" vertical="center" wrapText="1"/>
    </xf>
    <xf numFmtId="0" fontId="18" fillId="0" borderId="77" xfId="0" applyFont="1" applyFill="1" applyBorder="1" applyAlignment="1" applyProtection="1">
      <alignment horizontal="center" vertical="center" wrapText="1"/>
    </xf>
    <xf numFmtId="0" fontId="17" fillId="0" borderId="76" xfId="0" applyFont="1" applyFill="1" applyBorder="1" applyAlignment="1" applyProtection="1">
      <alignment horizontal="center" vertical="center" wrapText="1"/>
    </xf>
    <xf numFmtId="0" fontId="17" fillId="0" borderId="58" xfId="0" applyFont="1" applyFill="1" applyBorder="1" applyAlignment="1" applyProtection="1">
      <alignment horizontal="center" vertical="center" wrapText="1"/>
    </xf>
    <xf numFmtId="0" fontId="17" fillId="0" borderId="57" xfId="0" applyFont="1" applyFill="1" applyBorder="1" applyAlignment="1" applyProtection="1">
      <alignment horizontal="center" vertical="center" wrapText="1"/>
    </xf>
    <xf numFmtId="0" fontId="17" fillId="0" borderId="77" xfId="0" applyFont="1" applyFill="1" applyBorder="1" applyAlignment="1" applyProtection="1">
      <alignment horizontal="center" vertical="center" wrapText="1"/>
    </xf>
    <xf numFmtId="0" fontId="17" fillId="0" borderId="79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4" fillId="0" borderId="0" xfId="0" applyNumberFormat="1" applyFont="1" applyBorder="1" applyAlignment="1">
      <alignment horizontal="center" vertical="top" wrapText="1"/>
    </xf>
    <xf numFmtId="0" fontId="21" fillId="0" borderId="26" xfId="0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justify" wrapText="1"/>
    </xf>
    <xf numFmtId="0" fontId="13" fillId="0" borderId="25" xfId="0" applyFont="1" applyBorder="1" applyAlignment="1">
      <alignment horizontal="center" vertical="center" wrapText="1"/>
    </xf>
    <xf numFmtId="0" fontId="10" fillId="0" borderId="84" xfId="0" applyNumberFormat="1" applyFont="1" applyBorder="1" applyAlignment="1">
      <alignment horizontal="center" vertical="center" wrapText="1"/>
    </xf>
    <xf numFmtId="0" fontId="34" fillId="0" borderId="85" xfId="0" applyNumberFormat="1" applyFont="1" applyBorder="1" applyAlignment="1">
      <alignment horizontal="center" vertical="center" wrapText="1"/>
    </xf>
    <xf numFmtId="0" fontId="18" fillId="0" borderId="16" xfId="0" applyNumberFormat="1" applyFont="1" applyBorder="1" applyAlignment="1">
      <alignment horizontal="center" vertical="justify" wrapText="1"/>
    </xf>
    <xf numFmtId="49" fontId="2" fillId="0" borderId="15" xfId="0" applyNumberFormat="1" applyFont="1" applyBorder="1" applyAlignment="1">
      <alignment horizontal="center" vertical="justify" wrapText="1"/>
    </xf>
    <xf numFmtId="49" fontId="13" fillId="0" borderId="15" xfId="0" applyNumberFormat="1" applyFont="1" applyBorder="1" applyAlignment="1">
      <alignment horizontal="center" vertical="center"/>
    </xf>
    <xf numFmtId="0" fontId="2" fillId="0" borderId="84" xfId="0" applyFont="1" applyBorder="1" applyAlignment="1">
      <alignment horizontal="left" vertical="center"/>
    </xf>
    <xf numFmtId="0" fontId="12" fillId="0" borderId="90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justify" wrapText="1"/>
    </xf>
    <xf numFmtId="49" fontId="2" fillId="0" borderId="4" xfId="0" applyNumberFormat="1" applyFont="1" applyBorder="1" applyAlignment="1">
      <alignment horizontal="center" vertical="justify" wrapText="1"/>
    </xf>
    <xf numFmtId="49" fontId="13" fillId="0" borderId="4" xfId="0" applyNumberFormat="1" applyFont="1" applyBorder="1" applyAlignment="1">
      <alignment horizontal="center" vertical="center"/>
    </xf>
    <xf numFmtId="0" fontId="12" fillId="0" borderId="92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2" fillId="0" borderId="15" xfId="0" applyFont="1" applyBorder="1"/>
    <xf numFmtId="0" fontId="9" fillId="0" borderId="103" xfId="0" applyFont="1" applyBorder="1" applyAlignment="1">
      <alignment horizontal="center" vertical="center" wrapText="1"/>
    </xf>
    <xf numFmtId="0" fontId="9" fillId="0" borderId="104" xfId="0" applyFont="1" applyBorder="1" applyAlignment="1">
      <alignment horizontal="center" vertical="center" wrapText="1"/>
    </xf>
    <xf numFmtId="0" fontId="9" fillId="0" borderId="104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0" fontId="22" fillId="0" borderId="105" xfId="0" applyFont="1" applyBorder="1" applyAlignment="1">
      <alignment horizontal="center" vertical="center"/>
    </xf>
    <xf numFmtId="0" fontId="22" fillId="0" borderId="106" xfId="0" applyFont="1" applyBorder="1" applyAlignment="1">
      <alignment horizontal="center" vertical="center"/>
    </xf>
    <xf numFmtId="0" fontId="34" fillId="0" borderId="110" xfId="0" applyFont="1" applyBorder="1" applyAlignment="1">
      <alignment horizontal="center" vertical="center" wrapText="1"/>
    </xf>
    <xf numFmtId="0" fontId="34" fillId="0" borderId="111" xfId="0" applyFont="1" applyBorder="1" applyAlignment="1">
      <alignment horizontal="center" vertical="center" wrapText="1"/>
    </xf>
    <xf numFmtId="49" fontId="34" fillId="0" borderId="112" xfId="0" applyNumberFormat="1" applyFont="1" applyBorder="1" applyAlignment="1">
      <alignment horizontal="center" vertical="center" wrapText="1"/>
    </xf>
    <xf numFmtId="49" fontId="12" fillId="0" borderId="111" xfId="0" applyNumberFormat="1" applyFont="1" applyBorder="1" applyAlignment="1">
      <alignment horizontal="center" vertical="center"/>
    </xf>
    <xf numFmtId="0" fontId="9" fillId="0" borderId="69" xfId="0" applyNumberFormat="1" applyFont="1" applyBorder="1" applyAlignment="1">
      <alignment horizontal="center" vertical="center" wrapText="1"/>
    </xf>
    <xf numFmtId="49" fontId="34" fillId="0" borderId="113" xfId="0" applyNumberFormat="1" applyFont="1" applyBorder="1" applyAlignment="1">
      <alignment horizontal="center" vertical="center"/>
    </xf>
    <xf numFmtId="49" fontId="34" fillId="0" borderId="114" xfId="0" applyNumberFormat="1" applyFont="1" applyBorder="1" applyAlignment="1">
      <alignment horizontal="center" vertical="center"/>
    </xf>
    <xf numFmtId="0" fontId="42" fillId="0" borderId="1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1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wrapText="1"/>
    </xf>
    <xf numFmtId="0" fontId="34" fillId="0" borderId="114" xfId="0" applyFont="1" applyBorder="1" applyAlignment="1">
      <alignment horizontal="center" vertical="center" wrapText="1"/>
    </xf>
    <xf numFmtId="0" fontId="34" fillId="0" borderId="113" xfId="0" applyFont="1" applyBorder="1" applyAlignment="1">
      <alignment horizontal="center" vertical="center" wrapText="1"/>
    </xf>
    <xf numFmtId="0" fontId="12" fillId="0" borderId="11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34" fillId="0" borderId="113" xfId="0" applyNumberFormat="1" applyFont="1" applyBorder="1" applyAlignment="1">
      <alignment horizontal="center" vertical="center"/>
    </xf>
    <xf numFmtId="0" fontId="4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34" fillId="0" borderId="122" xfId="0" applyFont="1" applyBorder="1" applyAlignment="1">
      <alignment horizontal="center" vertical="center" wrapText="1"/>
    </xf>
    <xf numFmtId="0" fontId="34" fillId="0" borderId="123" xfId="0" applyFont="1" applyBorder="1" applyAlignment="1">
      <alignment horizontal="center" vertical="center" wrapText="1"/>
    </xf>
    <xf numFmtId="0" fontId="34" fillId="0" borderId="124" xfId="0" applyFont="1" applyBorder="1" applyAlignment="1">
      <alignment horizontal="center" vertical="center" wrapText="1"/>
    </xf>
    <xf numFmtId="0" fontId="12" fillId="0" borderId="123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 wrapText="1"/>
    </xf>
    <xf numFmtId="0" fontId="9" fillId="0" borderId="74" xfId="0" applyNumberFormat="1" applyFont="1" applyBorder="1" applyAlignment="1">
      <alignment horizontal="center" vertical="center" wrapText="1"/>
    </xf>
    <xf numFmtId="49" fontId="34" fillId="0" borderId="125" xfId="0" applyNumberFormat="1" applyFont="1" applyBorder="1" applyAlignment="1">
      <alignment horizontal="center" vertical="center"/>
    </xf>
    <xf numFmtId="49" fontId="34" fillId="0" borderId="126" xfId="0" applyNumberFormat="1" applyFont="1" applyBorder="1" applyAlignment="1">
      <alignment horizontal="center" vertical="center"/>
    </xf>
    <xf numFmtId="0" fontId="42" fillId="0" borderId="125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21" fillId="0" borderId="69" xfId="0" applyNumberFormat="1" applyFont="1" applyBorder="1" applyAlignment="1">
      <alignment horizontal="center" vertical="center" wrapText="1"/>
    </xf>
    <xf numFmtId="0" fontId="34" fillId="0" borderId="112" xfId="0" applyNumberFormat="1" applyFont="1" applyBorder="1" applyAlignment="1">
      <alignment horizontal="center" vertical="center"/>
    </xf>
    <xf numFmtId="49" fontId="34" fillId="0" borderId="111" xfId="0" applyNumberFormat="1" applyFont="1" applyBorder="1" applyAlignment="1">
      <alignment horizontal="center" vertical="center"/>
    </xf>
    <xf numFmtId="0" fontId="42" fillId="0" borderId="112" xfId="0" applyFont="1" applyBorder="1" applyAlignment="1">
      <alignment horizontal="center" vertical="center"/>
    </xf>
    <xf numFmtId="0" fontId="12" fillId="0" borderId="127" xfId="0" applyFont="1" applyBorder="1" applyAlignment="1">
      <alignment horizontal="center" vertical="center"/>
    </xf>
    <xf numFmtId="0" fontId="21" fillId="0" borderId="74" xfId="0" applyNumberFormat="1" applyFont="1" applyBorder="1" applyAlignment="1">
      <alignment horizontal="center" vertical="center" wrapText="1"/>
    </xf>
    <xf numFmtId="49" fontId="34" fillId="0" borderId="124" xfId="0" applyNumberFormat="1" applyFont="1" applyBorder="1" applyAlignment="1">
      <alignment horizontal="center" vertical="center"/>
    </xf>
    <xf numFmtId="49" fontId="34" fillId="0" borderId="123" xfId="0" applyNumberFormat="1" applyFont="1" applyBorder="1" applyAlignment="1">
      <alignment horizontal="center" vertical="center"/>
    </xf>
    <xf numFmtId="0" fontId="42" fillId="0" borderId="124" xfId="0" applyFont="1" applyBorder="1" applyAlignment="1">
      <alignment horizontal="center" vertical="center"/>
    </xf>
    <xf numFmtId="0" fontId="12" fillId="0" borderId="128" xfId="0" applyFont="1" applyBorder="1" applyAlignment="1">
      <alignment horizontal="center" vertical="center"/>
    </xf>
    <xf numFmtId="0" fontId="12" fillId="0" borderId="129" xfId="0" applyFont="1" applyBorder="1" applyAlignment="1">
      <alignment horizontal="center" vertical="center"/>
    </xf>
    <xf numFmtId="49" fontId="21" fillId="0" borderId="69" xfId="0" applyNumberFormat="1" applyFont="1" applyBorder="1" applyAlignment="1">
      <alignment horizontal="center" vertical="center" wrapText="1"/>
    </xf>
    <xf numFmtId="49" fontId="34" fillId="0" borderId="112" xfId="0" applyNumberFormat="1" applyFont="1" applyBorder="1" applyAlignment="1">
      <alignment horizontal="center" vertical="center"/>
    </xf>
    <xf numFmtId="49" fontId="21" fillId="0" borderId="95" xfId="0" applyNumberFormat="1" applyFont="1" applyBorder="1" applyAlignment="1">
      <alignment horizontal="center" vertical="center" wrapText="1"/>
    </xf>
    <xf numFmtId="0" fontId="34" fillId="0" borderId="103" xfId="0" applyFont="1" applyBorder="1" applyAlignment="1">
      <alignment horizontal="center" vertical="center" wrapText="1"/>
    </xf>
    <xf numFmtId="0" fontId="34" fillId="0" borderId="132" xfId="0" applyFont="1" applyBorder="1" applyAlignment="1">
      <alignment horizontal="center" vertical="center" wrapText="1"/>
    </xf>
    <xf numFmtId="49" fontId="34" fillId="0" borderId="103" xfId="0" applyNumberFormat="1" applyFont="1" applyBorder="1" applyAlignment="1">
      <alignment horizontal="center" vertical="center"/>
    </xf>
    <xf numFmtId="49" fontId="12" fillId="0" borderId="132" xfId="0" applyNumberFormat="1" applyFont="1" applyBorder="1" applyAlignment="1">
      <alignment horizontal="center" vertical="center"/>
    </xf>
    <xf numFmtId="49" fontId="21" fillId="0" borderId="74" xfId="0" applyNumberFormat="1" applyFont="1" applyBorder="1" applyAlignment="1">
      <alignment horizontal="center" vertical="center" wrapText="1"/>
    </xf>
    <xf numFmtId="49" fontId="34" fillId="0" borderId="133" xfId="0" applyNumberFormat="1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2" fillId="0" borderId="57" xfId="0" applyFont="1" applyBorder="1"/>
    <xf numFmtId="49" fontId="2" fillId="0" borderId="0" xfId="0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justify" wrapText="1"/>
    </xf>
    <xf numFmtId="49" fontId="20" fillId="0" borderId="13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justify" wrapText="1"/>
    </xf>
    <xf numFmtId="49" fontId="12" fillId="0" borderId="103" xfId="0" applyNumberFormat="1" applyFont="1" applyBorder="1" applyAlignment="1">
      <alignment horizontal="center" vertical="center"/>
    </xf>
    <xf numFmtId="49" fontId="12" fillId="0" borderId="104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justify" wrapText="1"/>
    </xf>
    <xf numFmtId="49" fontId="9" fillId="0" borderId="0" xfId="0" applyNumberFormat="1" applyFont="1" applyBorder="1" applyAlignment="1">
      <alignment horizontal="center" vertical="center"/>
    </xf>
    <xf numFmtId="0" fontId="34" fillId="0" borderId="135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justify" wrapText="1"/>
    </xf>
    <xf numFmtId="49" fontId="2" fillId="0" borderId="53" xfId="0" applyNumberFormat="1" applyFont="1" applyBorder="1" applyAlignment="1">
      <alignment horizontal="center" vertical="justify" wrapText="1"/>
    </xf>
    <xf numFmtId="49" fontId="2" fillId="0" borderId="67" xfId="0" applyNumberFormat="1" applyFont="1" applyBorder="1" applyAlignment="1">
      <alignment horizontal="center" vertical="justify" wrapText="1"/>
    </xf>
    <xf numFmtId="49" fontId="8" fillId="0" borderId="0" xfId="0" applyNumberFormat="1" applyFont="1" applyBorder="1" applyAlignment="1">
      <alignment horizontal="left" vertical="justify" wrapText="1"/>
    </xf>
    <xf numFmtId="0" fontId="2" fillId="0" borderId="0" xfId="0" applyFont="1" applyBorder="1" applyAlignment="1">
      <alignment vertical="justify" wrapText="1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NumberFormat="1" applyFont="1" applyBorder="1" applyAlignment="1"/>
    <xf numFmtId="0" fontId="2" fillId="0" borderId="53" xfId="0" applyFont="1" applyBorder="1"/>
    <xf numFmtId="0" fontId="12" fillId="0" borderId="37" xfId="0" applyFont="1" applyBorder="1"/>
    <xf numFmtId="0" fontId="17" fillId="0" borderId="136" xfId="0" applyFont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right"/>
    </xf>
    <xf numFmtId="0" fontId="17" fillId="0" borderId="13" xfId="0" applyNumberFormat="1" applyFont="1" applyBorder="1" applyAlignment="1">
      <alignment horizontal="center" vertical="center" wrapText="1" shrinkToFit="1"/>
    </xf>
    <xf numFmtId="0" fontId="17" fillId="0" borderId="82" xfId="0" applyNumberFormat="1" applyFont="1" applyBorder="1" applyAlignment="1">
      <alignment horizontal="center" vertical="center" wrapText="1" shrinkToFit="1"/>
    </xf>
    <xf numFmtId="0" fontId="17" fillId="0" borderId="137" xfId="0" applyNumberFormat="1" applyFont="1" applyBorder="1" applyAlignment="1">
      <alignment horizontal="center" vertical="center" wrapText="1" shrinkToFit="1"/>
    </xf>
    <xf numFmtId="0" fontId="17" fillId="0" borderId="44" xfId="0" applyNumberFormat="1" applyFont="1" applyBorder="1" applyAlignment="1">
      <alignment horizontal="center" vertical="center" wrapText="1" shrinkToFit="1"/>
    </xf>
    <xf numFmtId="0" fontId="17" fillId="0" borderId="138" xfId="0" applyNumberFormat="1" applyFont="1" applyBorder="1" applyAlignment="1">
      <alignment horizontal="center" vertical="center" wrapText="1" shrinkToFit="1"/>
    </xf>
    <xf numFmtId="0" fontId="17" fillId="0" borderId="136" xfId="0" applyNumberFormat="1" applyFont="1" applyBorder="1" applyAlignment="1">
      <alignment horizontal="center" vertical="center" wrapText="1" shrinkToFit="1"/>
    </xf>
    <xf numFmtId="0" fontId="17" fillId="0" borderId="137" xfId="0" applyNumberFormat="1" applyFont="1" applyBorder="1" applyAlignment="1">
      <alignment horizontal="center" vertical="center" shrinkToFit="1"/>
    </xf>
    <xf numFmtId="0" fontId="17" fillId="0" borderId="138" xfId="0" applyNumberFormat="1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 wrapText="1" shrinkToFit="1"/>
    </xf>
    <xf numFmtId="0" fontId="17" fillId="0" borderId="3" xfId="0" applyNumberFormat="1" applyFont="1" applyBorder="1" applyAlignment="1">
      <alignment horizontal="center" vertical="center" wrapText="1" shrinkToFit="1"/>
    </xf>
    <xf numFmtId="0" fontId="17" fillId="0" borderId="7" xfId="0" applyNumberFormat="1" applyFont="1" applyBorder="1" applyAlignment="1">
      <alignment horizontal="center" vertical="center" wrapText="1" shrinkToFit="1"/>
    </xf>
    <xf numFmtId="0" fontId="17" fillId="0" borderId="4" xfId="0" applyNumberFormat="1" applyFont="1" applyBorder="1" applyAlignment="1">
      <alignment horizontal="center" vertical="center" wrapText="1" shrinkToFit="1"/>
    </xf>
    <xf numFmtId="0" fontId="17" fillId="0" borderId="6" xfId="0" applyNumberFormat="1" applyFont="1" applyBorder="1" applyAlignment="1">
      <alignment horizontal="center" vertical="center" wrapText="1" shrinkToFit="1"/>
    </xf>
    <xf numFmtId="0" fontId="17" fillId="0" borderId="83" xfId="0" applyNumberFormat="1" applyFont="1" applyBorder="1" applyAlignment="1">
      <alignment horizontal="center" vertical="center" wrapText="1" shrinkToFit="1"/>
    </xf>
    <xf numFmtId="0" fontId="17" fillId="0" borderId="7" xfId="0" applyNumberFormat="1" applyFont="1" applyBorder="1" applyAlignment="1">
      <alignment horizontal="center" vertical="center" shrinkToFit="1"/>
    </xf>
    <xf numFmtId="0" fontId="17" fillId="0" borderId="4" xfId="0" applyNumberFormat="1" applyFont="1" applyBorder="1" applyAlignment="1">
      <alignment horizontal="center" vertical="center" shrinkToFit="1"/>
    </xf>
    <xf numFmtId="0" fontId="17" fillId="0" borderId="6" xfId="0" applyNumberFormat="1" applyFont="1" applyBorder="1" applyAlignment="1">
      <alignment horizontal="center" vertical="center" shrinkToFit="1"/>
    </xf>
    <xf numFmtId="0" fontId="2" fillId="0" borderId="3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60" xfId="0" applyNumberFormat="1" applyFont="1" applyBorder="1" applyAlignment="1">
      <alignment horizontal="center" vertical="center" shrinkToFit="1"/>
    </xf>
    <xf numFmtId="0" fontId="17" fillId="0" borderId="7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2" fillId="0" borderId="71" xfId="0" applyFont="1" applyBorder="1"/>
    <xf numFmtId="0" fontId="17" fillId="0" borderId="51" xfId="0" applyNumberFormat="1" applyFont="1" applyBorder="1" applyAlignment="1">
      <alignment horizontal="center" vertical="center" wrapText="1" shrinkToFit="1"/>
    </xf>
    <xf numFmtId="0" fontId="17" fillId="0" borderId="49" xfId="0" applyNumberFormat="1" applyFont="1" applyBorder="1" applyAlignment="1">
      <alignment horizontal="center" vertical="center" wrapText="1" shrinkToFit="1"/>
    </xf>
    <xf numFmtId="0" fontId="17" fillId="0" borderId="48" xfId="0" applyNumberFormat="1" applyFont="1" applyBorder="1" applyAlignment="1">
      <alignment horizontal="center" vertical="center" wrapText="1" shrinkToFit="1"/>
    </xf>
    <xf numFmtId="0" fontId="17" fillId="0" borderId="50" xfId="0" applyNumberFormat="1" applyFont="1" applyBorder="1" applyAlignment="1">
      <alignment horizontal="center" vertical="center" wrapText="1" shrinkToFit="1"/>
    </xf>
    <xf numFmtId="0" fontId="17" fillId="0" borderId="49" xfId="0" applyNumberFormat="1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2" fillId="0" borderId="22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6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52" xfId="0" applyFont="1" applyBorder="1" applyAlignment="1">
      <alignment horizontal="left" vertical="center"/>
    </xf>
    <xf numFmtId="0" fontId="17" fillId="0" borderId="21" xfId="0" applyNumberFormat="1" applyFont="1" applyBorder="1" applyAlignment="1">
      <alignment horizontal="left" vertical="center" wrapText="1" shrinkToFit="1"/>
    </xf>
    <xf numFmtId="0" fontId="17" fillId="0" borderId="20" xfId="0" applyNumberFormat="1" applyFont="1" applyBorder="1" applyAlignment="1">
      <alignment horizontal="left" vertical="center" wrapText="1" shrinkToFit="1"/>
    </xf>
    <xf numFmtId="0" fontId="17" fillId="0" borderId="19" xfId="0" applyNumberFormat="1" applyFont="1" applyBorder="1" applyAlignment="1">
      <alignment horizontal="left" vertical="center" wrapText="1" shrinkToFit="1"/>
    </xf>
    <xf numFmtId="0" fontId="17" fillId="0" borderId="61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52" xfId="0" applyNumberFormat="1" applyFont="1" applyBorder="1" applyAlignment="1">
      <alignment horizontal="left" vertical="center" wrapText="1" shrinkToFit="1"/>
    </xf>
    <xf numFmtId="0" fontId="20" fillId="0" borderId="60" xfId="0" applyNumberFormat="1" applyFont="1" applyFill="1" applyBorder="1" applyAlignment="1">
      <alignment horizontal="center" vertical="center" wrapText="1"/>
    </xf>
    <xf numFmtId="0" fontId="20" fillId="0" borderId="58" xfId="0" applyNumberFormat="1" applyFont="1" applyFill="1" applyBorder="1" applyAlignment="1">
      <alignment horizontal="center" vertical="center" wrapText="1"/>
    </xf>
    <xf numFmtId="0" fontId="20" fillId="0" borderId="67" xfId="0" applyNumberFormat="1" applyFont="1" applyFill="1" applyBorder="1" applyAlignment="1">
      <alignment horizontal="center" vertical="center" wrapText="1"/>
    </xf>
    <xf numFmtId="0" fontId="20" fillId="0" borderId="56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9" fillId="0" borderId="64" xfId="0" applyNumberFormat="1" applyFont="1" applyBorder="1" applyAlignment="1">
      <alignment horizontal="center" vertical="center" textRotation="90" wrapText="1"/>
    </xf>
    <xf numFmtId="0" fontId="9" fillId="0" borderId="72" xfId="0" applyNumberFormat="1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vertical="top"/>
    </xf>
    <xf numFmtId="49" fontId="14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right" vertical="center" wrapText="1" shrinkToFit="1"/>
    </xf>
    <xf numFmtId="0" fontId="19" fillId="0" borderId="42" xfId="0" applyFont="1" applyBorder="1" applyAlignment="1">
      <alignment horizontal="right" vertical="center" wrapText="1" shrinkToFit="1"/>
    </xf>
    <xf numFmtId="0" fontId="19" fillId="0" borderId="41" xfId="0" applyFont="1" applyBorder="1" applyAlignment="1">
      <alignment horizontal="right" vertical="center" wrapText="1" shrinkToFit="1"/>
    </xf>
    <xf numFmtId="0" fontId="17" fillId="0" borderId="23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center" vertical="center" textRotation="90" wrapText="1"/>
    </xf>
    <xf numFmtId="0" fontId="20" fillId="0" borderId="71" xfId="0" applyNumberFormat="1" applyFont="1" applyBorder="1" applyAlignment="1">
      <alignment horizontal="center" vertical="center" textRotation="90" wrapText="1"/>
    </xf>
    <xf numFmtId="0" fontId="20" fillId="0" borderId="73" xfId="0" applyNumberFormat="1" applyFont="1" applyBorder="1" applyAlignment="1">
      <alignment horizontal="center" vertical="center" textRotation="90" wrapText="1"/>
    </xf>
    <xf numFmtId="49" fontId="24" fillId="0" borderId="60" xfId="0" applyNumberFormat="1" applyFont="1" applyBorder="1" applyAlignment="1">
      <alignment horizontal="center" vertical="center" textRotation="90" wrapText="1"/>
    </xf>
    <xf numFmtId="49" fontId="24" fillId="0" borderId="65" xfId="0" applyNumberFormat="1" applyFont="1" applyBorder="1" applyAlignment="1">
      <alignment horizontal="center" vertical="center" textRotation="90" wrapText="1"/>
    </xf>
    <xf numFmtId="49" fontId="24" fillId="0" borderId="57" xfId="0" applyNumberFormat="1" applyFont="1" applyBorder="1" applyAlignment="1">
      <alignment horizontal="center" vertical="center" textRotation="90"/>
    </xf>
    <xf numFmtId="49" fontId="24" fillId="0" borderId="46" xfId="0" applyNumberFormat="1" applyFont="1" applyBorder="1" applyAlignment="1">
      <alignment horizontal="center" vertical="center" textRotation="90"/>
    </xf>
    <xf numFmtId="0" fontId="20" fillId="0" borderId="76" xfId="0" applyNumberFormat="1" applyFont="1" applyBorder="1" applyAlignment="1">
      <alignment horizontal="center" vertical="center" textRotation="90"/>
    </xf>
    <xf numFmtId="0" fontId="20" fillId="0" borderId="23" xfId="0" applyNumberFormat="1" applyFont="1" applyBorder="1" applyAlignment="1">
      <alignment horizontal="center" vertical="center" textRotation="90"/>
    </xf>
    <xf numFmtId="0" fontId="20" fillId="0" borderId="66" xfId="0" applyNumberFormat="1" applyFont="1" applyBorder="1" applyAlignment="1">
      <alignment horizontal="center" vertical="center" textRotation="90"/>
    </xf>
    <xf numFmtId="0" fontId="20" fillId="0" borderId="60" xfId="0" applyNumberFormat="1" applyFont="1" applyFill="1" applyBorder="1" applyAlignment="1">
      <alignment horizontal="center" vertical="top"/>
    </xf>
    <xf numFmtId="0" fontId="20" fillId="0" borderId="1" xfId="0" applyNumberFormat="1" applyFont="1" applyFill="1" applyBorder="1" applyAlignment="1">
      <alignment horizontal="center" vertical="top"/>
    </xf>
    <xf numFmtId="0" fontId="20" fillId="0" borderId="20" xfId="0" applyNumberFormat="1" applyFont="1" applyFill="1" applyBorder="1" applyAlignment="1">
      <alignment horizontal="center" vertical="top"/>
    </xf>
    <xf numFmtId="0" fontId="20" fillId="0" borderId="31" xfId="0" applyFont="1" applyBorder="1" applyAlignment="1">
      <alignment horizontal="center" vertical="top" wrapText="1"/>
    </xf>
    <xf numFmtId="0" fontId="20" fillId="0" borderId="30" xfId="0" applyFont="1" applyBorder="1" applyAlignment="1">
      <alignment horizontal="center" vertical="top" wrapText="1"/>
    </xf>
    <xf numFmtId="0" fontId="20" fillId="0" borderId="29" xfId="0" applyFont="1" applyBorder="1" applyAlignment="1">
      <alignment horizontal="center" vertical="top" wrapText="1"/>
    </xf>
    <xf numFmtId="0" fontId="20" fillId="0" borderId="76" xfId="0" applyFont="1" applyBorder="1" applyAlignment="1">
      <alignment horizontal="center" vertical="center" textRotation="90" wrapText="1"/>
    </xf>
    <xf numFmtId="0" fontId="20" fillId="0" borderId="66" xfId="0" applyFont="1" applyBorder="1" applyAlignment="1">
      <alignment horizontal="center" vertical="center" textRotation="90" wrapText="1"/>
    </xf>
    <xf numFmtId="0" fontId="18" fillId="0" borderId="43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3" xfId="0" applyNumberFormat="1" applyFont="1" applyBorder="1" applyAlignment="1">
      <alignment horizontal="center" vertical="center" wrapText="1"/>
    </xf>
    <xf numFmtId="0" fontId="21" fillId="0" borderId="42" xfId="0" applyNumberFormat="1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textRotation="90" wrapText="1"/>
    </xf>
    <xf numFmtId="0" fontId="24" fillId="0" borderId="0" xfId="0" applyNumberFormat="1" applyFont="1" applyFill="1" applyBorder="1" applyAlignment="1">
      <alignment horizontal="center" vertical="center" textRotation="90" wrapText="1"/>
    </xf>
    <xf numFmtId="0" fontId="24" fillId="0" borderId="65" xfId="0" applyNumberFormat="1" applyFont="1" applyFill="1" applyBorder="1" applyAlignment="1">
      <alignment horizontal="center" vertical="center" textRotation="90" wrapText="1"/>
    </xf>
    <xf numFmtId="0" fontId="25" fillId="0" borderId="34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17" fillId="0" borderId="34" xfId="0" applyNumberFormat="1" applyFont="1" applyBorder="1" applyAlignment="1">
      <alignment horizontal="left" vertical="center" wrapText="1" shrinkToFit="1"/>
    </xf>
    <xf numFmtId="0" fontId="17" fillId="0" borderId="33" xfId="0" applyNumberFormat="1" applyFont="1" applyBorder="1" applyAlignment="1">
      <alignment horizontal="left" vertical="center" wrapText="1" shrinkToFit="1"/>
    </xf>
    <xf numFmtId="0" fontId="17" fillId="0" borderId="32" xfId="0" applyNumberFormat="1" applyFont="1" applyBorder="1" applyAlignment="1">
      <alignment horizontal="left" vertical="center" wrapText="1" shrinkToFit="1"/>
    </xf>
    <xf numFmtId="0" fontId="5" fillId="0" borderId="51" xfId="0" applyFont="1" applyBorder="1" applyAlignment="1">
      <alignment horizontal="center" vertical="center" textRotation="90"/>
    </xf>
    <xf numFmtId="0" fontId="5" fillId="0" borderId="66" xfId="0" applyFont="1" applyBorder="1" applyAlignment="1">
      <alignment horizontal="center" vertical="center" textRotation="90"/>
    </xf>
    <xf numFmtId="0" fontId="5" fillId="0" borderId="75" xfId="0" applyFont="1" applyBorder="1" applyAlignment="1">
      <alignment horizontal="center" vertical="center" textRotation="90"/>
    </xf>
    <xf numFmtId="0" fontId="17" fillId="0" borderId="34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49" fontId="24" fillId="0" borderId="57" xfId="0" applyNumberFormat="1" applyFont="1" applyBorder="1" applyAlignment="1">
      <alignment horizontal="center" vertical="center" textRotation="90" wrapText="1"/>
    </xf>
    <xf numFmtId="49" fontId="24" fillId="0" borderId="46" xfId="0" applyNumberFormat="1" applyFont="1" applyBorder="1" applyAlignment="1">
      <alignment horizontal="center" vertical="center" textRotation="90" wrapText="1"/>
    </xf>
    <xf numFmtId="0" fontId="14" fillId="0" borderId="34" xfId="0" applyNumberFormat="1" applyFont="1" applyBorder="1" applyAlignment="1">
      <alignment horizontal="center" vertical="center"/>
    </xf>
    <xf numFmtId="0" fontId="14" fillId="0" borderId="33" xfId="0" applyNumberFormat="1" applyFont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61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49" fontId="24" fillId="0" borderId="58" xfId="0" applyNumberFormat="1" applyFont="1" applyBorder="1" applyAlignment="1">
      <alignment horizontal="center" vertical="center" textRotation="90" wrapText="1"/>
    </xf>
    <xf numFmtId="49" fontId="24" fillId="0" borderId="47" xfId="0" applyNumberFormat="1" applyFont="1" applyBorder="1" applyAlignment="1">
      <alignment horizontal="center" vertical="center" textRotation="90" wrapText="1"/>
    </xf>
    <xf numFmtId="49" fontId="14" fillId="0" borderId="33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5" fillId="0" borderId="34" xfId="0" applyNumberFormat="1" applyFont="1" applyBorder="1" applyAlignment="1">
      <alignment horizontal="center" vertical="center" wrapText="1"/>
    </xf>
    <xf numFmtId="0" fontId="25" fillId="0" borderId="33" xfId="0" applyNumberFormat="1" applyFont="1" applyBorder="1" applyAlignment="1">
      <alignment horizontal="center" vertical="center" wrapText="1"/>
    </xf>
    <xf numFmtId="0" fontId="25" fillId="0" borderId="32" xfId="0" applyNumberFormat="1" applyFont="1" applyBorder="1" applyAlignment="1">
      <alignment horizontal="center" vertical="center" wrapText="1"/>
    </xf>
    <xf numFmtId="0" fontId="25" fillId="0" borderId="23" xfId="0" applyNumberFormat="1" applyFont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25" fillId="0" borderId="22" xfId="0" applyNumberFormat="1" applyFont="1" applyBorder="1" applyAlignment="1">
      <alignment horizontal="center" vertical="center" wrapText="1"/>
    </xf>
    <xf numFmtId="0" fontId="9" fillId="0" borderId="34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61" xfId="0" applyNumberFormat="1" applyFont="1" applyBorder="1" applyAlignment="1">
      <alignment horizontal="center" vertical="center" wrapText="1"/>
    </xf>
    <xf numFmtId="0" fontId="9" fillId="0" borderId="52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left" vertical="center"/>
    </xf>
    <xf numFmtId="0" fontId="34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0" fontId="14" fillId="0" borderId="0" xfId="0" applyNumberFormat="1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NumberFormat="1" applyFont="1" applyBorder="1" applyAlignment="1">
      <alignment vertical="center" wrapText="1"/>
    </xf>
    <xf numFmtId="49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25" fillId="0" borderId="20" xfId="0" applyFont="1" applyBorder="1" applyAlignment="1">
      <alignment horizontal="center" vertical="center"/>
    </xf>
    <xf numFmtId="0" fontId="35" fillId="0" borderId="20" xfId="0" applyFont="1" applyFill="1" applyBorder="1" applyAlignment="1">
      <alignment horizontal="left" vertical="center"/>
    </xf>
    <xf numFmtId="0" fontId="4" fillId="0" borderId="0" xfId="0" applyFont="1" applyBorder="1"/>
    <xf numFmtId="0" fontId="3" fillId="0" borderId="0" xfId="0" applyFont="1" applyBorder="1"/>
    <xf numFmtId="0" fontId="19" fillId="0" borderId="34" xfId="0" applyFont="1" applyBorder="1" applyAlignment="1">
      <alignment horizontal="right" vertical="center" wrapText="1" shrinkToFit="1"/>
    </xf>
    <xf numFmtId="0" fontId="19" fillId="0" borderId="33" xfId="0" applyFont="1" applyBorder="1" applyAlignment="1">
      <alignment horizontal="right" vertical="center" wrapText="1" shrinkToFit="1"/>
    </xf>
    <xf numFmtId="0" fontId="19" fillId="0" borderId="32" xfId="0" applyFont="1" applyBorder="1" applyAlignment="1">
      <alignment horizontal="right" vertical="center" wrapText="1" shrinkToFit="1"/>
    </xf>
    <xf numFmtId="0" fontId="19" fillId="0" borderId="43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49" fontId="16" fillId="0" borderId="0" xfId="0" applyNumberFormat="1" applyFont="1" applyBorder="1" applyAlignment="1">
      <alignment horizontal="left" vertical="justify"/>
    </xf>
    <xf numFmtId="0" fontId="19" fillId="0" borderId="34" xfId="0" applyNumberFormat="1" applyFont="1" applyBorder="1" applyAlignment="1">
      <alignment horizontal="center" vertical="center"/>
    </xf>
    <xf numFmtId="0" fontId="19" fillId="0" borderId="33" xfId="0" applyNumberFormat="1" applyFont="1" applyBorder="1" applyAlignment="1">
      <alignment horizontal="center" vertical="center"/>
    </xf>
    <xf numFmtId="0" fontId="19" fillId="0" borderId="32" xfId="0" applyNumberFormat="1" applyFont="1" applyBorder="1" applyAlignment="1">
      <alignment horizontal="center" vertical="center"/>
    </xf>
    <xf numFmtId="0" fontId="19" fillId="0" borderId="23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9" fillId="0" borderId="22" xfId="0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left" vertical="top"/>
    </xf>
    <xf numFmtId="49" fontId="21" fillId="0" borderId="0" xfId="0" applyNumberFormat="1" applyFont="1" applyBorder="1" applyAlignment="1">
      <alignment horizontal="left" vertical="center"/>
    </xf>
    <xf numFmtId="0" fontId="19" fillId="0" borderId="31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7" fillId="0" borderId="23" xfId="0" applyNumberFormat="1" applyFont="1" applyBorder="1" applyAlignment="1">
      <alignment horizontal="left" vertical="center" wrapText="1" shrinkToFit="1"/>
    </xf>
    <xf numFmtId="0" fontId="17" fillId="0" borderId="0" xfId="0" applyNumberFormat="1" applyFont="1" applyBorder="1" applyAlignment="1">
      <alignment horizontal="left" vertical="center" wrapText="1" shrinkToFit="1"/>
    </xf>
    <xf numFmtId="0" fontId="17" fillId="0" borderId="22" xfId="0" applyNumberFormat="1" applyFont="1" applyBorder="1" applyAlignment="1">
      <alignment horizontal="left" vertical="center" wrapText="1" shrinkToFit="1"/>
    </xf>
    <xf numFmtId="0" fontId="17" fillId="0" borderId="78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17" fillId="0" borderId="78" xfId="0" applyNumberFormat="1" applyFont="1" applyBorder="1" applyAlignment="1">
      <alignment horizontal="left" vertical="center" wrapText="1" shrinkToFit="1"/>
    </xf>
    <xf numFmtId="0" fontId="17" fillId="0" borderId="1" xfId="0" applyNumberFormat="1" applyFont="1" applyBorder="1" applyAlignment="1">
      <alignment horizontal="left" vertical="center" wrapText="1" shrinkToFit="1"/>
    </xf>
    <xf numFmtId="0" fontId="17" fillId="0" borderId="77" xfId="0" applyNumberFormat="1" applyFont="1" applyBorder="1" applyAlignment="1">
      <alignment horizontal="left" vertical="center" wrapText="1" shrinkToFit="1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8" fillId="0" borderId="43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77" xfId="0" applyFont="1" applyBorder="1" applyAlignment="1">
      <alignment horizontal="left" vertical="center"/>
    </xf>
    <xf numFmtId="0" fontId="18" fillId="0" borderId="13" xfId="0" applyFont="1" applyFill="1" applyBorder="1" applyAlignment="1" applyProtection="1">
      <alignment horizontal="right"/>
    </xf>
    <xf numFmtId="0" fontId="18" fillId="0" borderId="12" xfId="0" applyFont="1" applyFill="1" applyBorder="1" applyAlignment="1" applyProtection="1">
      <alignment horizontal="right"/>
    </xf>
    <xf numFmtId="0" fontId="18" fillId="0" borderId="43" xfId="0" applyFont="1" applyFill="1" applyBorder="1" applyAlignment="1" applyProtection="1">
      <alignment horizontal="center" vertical="center" wrapText="1"/>
    </xf>
    <xf numFmtId="0" fontId="18" fillId="0" borderId="42" xfId="0" applyFont="1" applyFill="1" applyBorder="1" applyAlignment="1" applyProtection="1">
      <alignment horizontal="center" vertical="center" wrapText="1"/>
    </xf>
    <xf numFmtId="0" fontId="18" fillId="0" borderId="41" xfId="0" applyFont="1" applyFill="1" applyBorder="1" applyAlignment="1" applyProtection="1">
      <alignment horizontal="center" vertical="center" wrapText="1"/>
    </xf>
    <xf numFmtId="0" fontId="17" fillId="0" borderId="31" xfId="0" applyFont="1" applyFill="1" applyBorder="1" applyAlignment="1" applyProtection="1">
      <alignment horizontal="left" vertical="center" wrapText="1"/>
    </xf>
    <xf numFmtId="0" fontId="17" fillId="0" borderId="28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18" xfId="0" applyFont="1" applyFill="1" applyBorder="1" applyAlignment="1" applyProtection="1">
      <alignment horizontal="left" vertical="center" wrapText="1"/>
    </xf>
    <xf numFmtId="0" fontId="17" fillId="0" borderId="78" xfId="0" applyFont="1" applyFill="1" applyBorder="1" applyAlignment="1" applyProtection="1">
      <alignment horizontal="left" vertical="center" wrapText="1"/>
    </xf>
    <xf numFmtId="0" fontId="17" fillId="0" borderId="58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77" xfId="0" applyFont="1" applyBorder="1" applyAlignment="1">
      <alignment horizontal="left" vertical="center" wrapText="1"/>
    </xf>
    <xf numFmtId="0" fontId="18" fillId="0" borderId="43" xfId="0" applyFont="1" applyFill="1" applyBorder="1" applyAlignment="1" applyProtection="1">
      <alignment horizontal="right"/>
    </xf>
    <xf numFmtId="0" fontId="18" fillId="0" borderId="42" xfId="0" applyFont="1" applyFill="1" applyBorder="1" applyAlignment="1" applyProtection="1">
      <alignment horizontal="right"/>
    </xf>
    <xf numFmtId="0" fontId="18" fillId="0" borderId="41" xfId="0" applyFont="1" applyFill="1" applyBorder="1" applyAlignment="1" applyProtection="1">
      <alignment horizontal="right"/>
    </xf>
    <xf numFmtId="0" fontId="18" fillId="0" borderId="43" xfId="0" applyFont="1" applyBorder="1" applyAlignment="1">
      <alignment horizontal="right" vertical="center"/>
    </xf>
    <xf numFmtId="0" fontId="18" fillId="0" borderId="42" xfId="0" applyFont="1" applyBorder="1" applyAlignment="1">
      <alignment horizontal="right" vertical="center"/>
    </xf>
    <xf numFmtId="0" fontId="18" fillId="0" borderId="41" xfId="0" applyFont="1" applyBorder="1" applyAlignment="1">
      <alignment horizontal="right" vertical="center"/>
    </xf>
    <xf numFmtId="0" fontId="17" fillId="0" borderId="10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10" xfId="0" applyNumberFormat="1" applyFont="1" applyBorder="1" applyAlignment="1">
      <alignment horizontal="left" vertical="center" wrapText="1" shrinkToFit="1"/>
    </xf>
    <xf numFmtId="0" fontId="17" fillId="0" borderId="9" xfId="0" applyNumberFormat="1" applyFont="1" applyBorder="1" applyAlignment="1">
      <alignment horizontal="left" vertical="center" wrapText="1" shrinkToFit="1"/>
    </xf>
    <xf numFmtId="0" fontId="17" fillId="0" borderId="8" xfId="0" applyNumberFormat="1" applyFont="1" applyBorder="1" applyAlignment="1">
      <alignment horizontal="left" vertical="center" wrapText="1" shrinkToFit="1"/>
    </xf>
    <xf numFmtId="0" fontId="19" fillId="0" borderId="43" xfId="0" applyFont="1" applyBorder="1" applyAlignment="1">
      <alignment horizontal="center" vertical="center" wrapText="1" shrinkToFit="1"/>
    </xf>
    <xf numFmtId="0" fontId="19" fillId="0" borderId="42" xfId="0" applyFont="1" applyBorder="1" applyAlignment="1">
      <alignment horizontal="center" vertical="center" wrapText="1" shrinkToFit="1"/>
    </xf>
    <xf numFmtId="0" fontId="19" fillId="0" borderId="41" xfId="0" applyFont="1" applyBorder="1" applyAlignment="1">
      <alignment horizontal="center" vertical="center" wrapText="1" shrinkToFit="1"/>
    </xf>
    <xf numFmtId="0" fontId="17" fillId="0" borderId="31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17" fillId="0" borderId="29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0" fontId="17" fillId="0" borderId="34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/>
    </xf>
    <xf numFmtId="0" fontId="17" fillId="0" borderId="32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77" xfId="0" applyFill="1" applyBorder="1" applyAlignment="1">
      <alignment horizontal="left" vertical="center"/>
    </xf>
    <xf numFmtId="0" fontId="13" fillId="0" borderId="4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7" fillId="0" borderId="31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7" fillId="0" borderId="31" xfId="0" applyNumberFormat="1" applyFont="1" applyBorder="1" applyAlignment="1">
      <alignment horizontal="left" vertical="center" wrapText="1" shrinkToFit="1"/>
    </xf>
    <xf numFmtId="0" fontId="17" fillId="0" borderId="30" xfId="0" applyNumberFormat="1" applyFont="1" applyBorder="1" applyAlignment="1">
      <alignment horizontal="left" vertical="center" wrapText="1" shrinkToFit="1"/>
    </xf>
    <xf numFmtId="0" fontId="17" fillId="0" borderId="29" xfId="0" applyNumberFormat="1" applyFont="1" applyBorder="1" applyAlignment="1">
      <alignment horizontal="left" vertical="center" wrapText="1" shrinkToFit="1"/>
    </xf>
    <xf numFmtId="0" fontId="19" fillId="0" borderId="13" xfId="0" applyFont="1" applyBorder="1" applyAlignment="1">
      <alignment horizontal="right" vertical="center" wrapText="1" shrinkToFit="1"/>
    </xf>
    <xf numFmtId="49" fontId="13" fillId="0" borderId="12" xfId="0" applyNumberFormat="1" applyFont="1" applyBorder="1" applyAlignment="1">
      <alignment horizontal="center" vertical="center" wrapText="1"/>
    </xf>
    <xf numFmtId="0" fontId="14" fillId="0" borderId="74" xfId="0" applyNumberFormat="1" applyFont="1" applyBorder="1" applyAlignment="1">
      <alignment horizontal="center" vertical="center" wrapText="1"/>
    </xf>
    <xf numFmtId="49" fontId="13" fillId="0" borderId="27" xfId="0" applyNumberFormat="1" applyFont="1" applyBorder="1" applyAlignment="1">
      <alignment horizontal="center" vertical="center" wrapText="1"/>
    </xf>
    <xf numFmtId="49" fontId="13" fillId="0" borderId="28" xfId="0" applyNumberFormat="1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14" fillId="0" borderId="27" xfId="0" applyNumberFormat="1" applyFont="1" applyBorder="1" applyAlignment="1">
      <alignment horizontal="center" vertical="center" wrapText="1"/>
    </xf>
    <xf numFmtId="0" fontId="14" fillId="0" borderId="29" xfId="0" applyNumberFormat="1" applyFont="1" applyBorder="1" applyAlignment="1">
      <alignment horizontal="center" vertical="center" wrapText="1"/>
    </xf>
    <xf numFmtId="0" fontId="34" fillId="0" borderId="86" xfId="0" applyNumberFormat="1" applyFont="1" applyBorder="1" applyAlignment="1">
      <alignment horizontal="center" vertical="center" wrapText="1"/>
    </xf>
    <xf numFmtId="0" fontId="34" fillId="0" borderId="87" xfId="0" applyNumberFormat="1" applyFont="1" applyBorder="1" applyAlignment="1">
      <alignment horizontal="center" vertical="center" wrapText="1"/>
    </xf>
    <xf numFmtId="0" fontId="34" fillId="0" borderId="88" xfId="0" applyNumberFormat="1" applyFont="1" applyBorder="1" applyAlignment="1">
      <alignment horizontal="center" vertical="center" wrapText="1"/>
    </xf>
    <xf numFmtId="49" fontId="34" fillId="0" borderId="86" xfId="0" applyNumberFormat="1" applyFont="1" applyBorder="1" applyAlignment="1">
      <alignment horizontal="center" vertical="center"/>
    </xf>
    <xf numFmtId="49" fontId="34" fillId="0" borderId="87" xfId="0" applyNumberFormat="1" applyFont="1" applyBorder="1" applyAlignment="1">
      <alignment horizontal="center" vertical="center"/>
    </xf>
    <xf numFmtId="49" fontId="34" fillId="0" borderId="89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left" vertical="center" wrapText="1"/>
    </xf>
    <xf numFmtId="49" fontId="13" fillId="0" borderId="18" xfId="0" applyNumberFormat="1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91" xfId="0" applyNumberFormat="1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24" fillId="0" borderId="0" xfId="0" applyNumberFormat="1" applyFont="1" applyBorder="1" applyAlignment="1">
      <alignment horizontal="left" vertical="center"/>
    </xf>
    <xf numFmtId="49" fontId="6" fillId="0" borderId="94" xfId="0" applyNumberFormat="1" applyFont="1" applyBorder="1" applyAlignment="1">
      <alignment horizontal="center" vertical="center" wrapText="1"/>
    </xf>
    <xf numFmtId="49" fontId="6" fillId="0" borderId="69" xfId="0" applyNumberFormat="1" applyFont="1" applyBorder="1" applyAlignment="1">
      <alignment horizontal="center" vertical="center" wrapText="1"/>
    </xf>
    <xf numFmtId="49" fontId="6" fillId="0" borderId="95" xfId="0" applyNumberFormat="1" applyFont="1" applyBorder="1" applyAlignment="1">
      <alignment horizontal="center" vertical="center" wrapText="1"/>
    </xf>
    <xf numFmtId="49" fontId="6" fillId="0" borderId="97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84" xfId="0" applyNumberFormat="1" applyFont="1" applyBorder="1" applyAlignment="1">
      <alignment horizontal="center" vertical="center" wrapText="1"/>
    </xf>
    <xf numFmtId="49" fontId="6" fillId="0" borderId="99" xfId="0" applyNumberFormat="1" applyFont="1" applyBorder="1" applyAlignment="1">
      <alignment horizontal="center" vertical="center" wrapText="1"/>
    </xf>
    <xf numFmtId="49" fontId="6" fillId="0" borderId="74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49" fontId="20" fillId="0" borderId="96" xfId="0" applyNumberFormat="1" applyFont="1" applyBorder="1" applyAlignment="1">
      <alignment horizontal="center" vertical="center" wrapText="1"/>
    </xf>
    <xf numFmtId="49" fontId="20" fillId="0" borderId="98" xfId="0" applyNumberFormat="1" applyFont="1" applyBorder="1" applyAlignment="1">
      <alignment horizontal="center" vertical="center" wrapText="1"/>
    </xf>
    <xf numFmtId="49" fontId="20" fillId="0" borderId="102" xfId="0" applyNumberFormat="1" applyFont="1" applyBorder="1" applyAlignment="1">
      <alignment horizontal="center" vertical="center" wrapText="1"/>
    </xf>
    <xf numFmtId="49" fontId="14" fillId="0" borderId="94" xfId="0" applyNumberFormat="1" applyFont="1" applyBorder="1" applyAlignment="1">
      <alignment horizontal="center" vertical="center" wrapText="1"/>
    </xf>
    <xf numFmtId="49" fontId="14" fillId="0" borderId="69" xfId="0" applyNumberFormat="1" applyFont="1" applyBorder="1" applyAlignment="1">
      <alignment horizontal="center" vertical="center" wrapText="1"/>
    </xf>
    <xf numFmtId="49" fontId="14" fillId="0" borderId="95" xfId="0" applyNumberFormat="1" applyFont="1" applyBorder="1" applyAlignment="1">
      <alignment horizontal="center" vertical="center" wrapText="1"/>
    </xf>
    <xf numFmtId="49" fontId="14" fillId="0" borderId="97" xfId="0" applyNumberFormat="1" applyFont="1" applyBorder="1" applyAlignment="1">
      <alignment horizontal="center" vertical="center" wrapText="1"/>
    </xf>
    <xf numFmtId="49" fontId="14" fillId="0" borderId="84" xfId="0" applyNumberFormat="1" applyFont="1" applyBorder="1" applyAlignment="1">
      <alignment horizontal="center" vertical="center" wrapText="1"/>
    </xf>
    <xf numFmtId="49" fontId="14" fillId="0" borderId="99" xfId="0" applyNumberFormat="1" applyFont="1" applyBorder="1" applyAlignment="1">
      <alignment horizontal="center" vertical="center" wrapText="1"/>
    </xf>
    <xf numFmtId="49" fontId="14" fillId="0" borderId="74" xfId="0" applyNumberFormat="1" applyFont="1" applyBorder="1" applyAlignment="1">
      <alignment horizontal="center" vertical="center" wrapText="1"/>
    </xf>
    <xf numFmtId="49" fontId="14" fillId="0" borderId="100" xfId="0" applyNumberFormat="1" applyFont="1" applyBorder="1" applyAlignment="1">
      <alignment horizontal="center" vertical="center" wrapText="1"/>
    </xf>
    <xf numFmtId="0" fontId="21" fillId="0" borderId="94" xfId="0" applyNumberFormat="1" applyFont="1" applyBorder="1" applyAlignment="1">
      <alignment horizontal="center" vertical="center" wrapText="1"/>
    </xf>
    <xf numFmtId="0" fontId="21" fillId="0" borderId="95" xfId="0" applyNumberFormat="1" applyFont="1" applyBorder="1" applyAlignment="1">
      <alignment horizontal="center" vertical="center" wrapText="1"/>
    </xf>
    <xf numFmtId="0" fontId="21" fillId="0" borderId="99" xfId="0" applyNumberFormat="1" applyFont="1" applyBorder="1" applyAlignment="1">
      <alignment horizontal="center" vertical="center" wrapText="1"/>
    </xf>
    <xf numFmtId="0" fontId="21" fillId="0" borderId="100" xfId="0" applyNumberFormat="1" applyFont="1" applyBorder="1" applyAlignment="1">
      <alignment horizontal="center" vertical="center" wrapText="1"/>
    </xf>
    <xf numFmtId="0" fontId="13" fillId="0" borderId="9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49" fontId="9" fillId="0" borderId="94" xfId="0" applyNumberFormat="1" applyFont="1" applyBorder="1" applyAlignment="1">
      <alignment horizontal="center" vertical="center" wrapText="1"/>
    </xf>
    <xf numFmtId="49" fontId="9" fillId="0" borderId="69" xfId="0" applyNumberFormat="1" applyFont="1" applyBorder="1" applyAlignment="1">
      <alignment horizontal="center" vertical="center" wrapText="1"/>
    </xf>
    <xf numFmtId="49" fontId="9" fillId="0" borderId="95" xfId="0" applyNumberFormat="1" applyFont="1" applyBorder="1" applyAlignment="1">
      <alignment horizontal="center" vertical="center" wrapText="1"/>
    </xf>
    <xf numFmtId="49" fontId="9" fillId="0" borderId="97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84" xfId="0" applyNumberFormat="1" applyFont="1" applyBorder="1" applyAlignment="1">
      <alignment horizontal="center" vertical="center" wrapText="1"/>
    </xf>
    <xf numFmtId="49" fontId="9" fillId="0" borderId="99" xfId="0" applyNumberFormat="1" applyFont="1" applyBorder="1" applyAlignment="1">
      <alignment horizontal="center" vertical="center" wrapText="1"/>
    </xf>
    <xf numFmtId="49" fontId="9" fillId="0" borderId="74" xfId="0" applyNumberFormat="1" applyFont="1" applyBorder="1" applyAlignment="1">
      <alignment horizontal="center" vertical="center" wrapText="1"/>
    </xf>
    <xf numFmtId="49" fontId="9" fillId="0" borderId="100" xfId="0" applyNumberFormat="1" applyFont="1" applyBorder="1" applyAlignment="1">
      <alignment horizontal="center" vertical="center" wrapText="1"/>
    </xf>
    <xf numFmtId="0" fontId="41" fillId="0" borderId="94" xfId="0" applyFont="1" applyBorder="1" applyAlignment="1">
      <alignment horizontal="center" vertical="center" wrapText="1"/>
    </xf>
    <xf numFmtId="0" fontId="41" fillId="0" borderId="95" xfId="0" applyFont="1" applyBorder="1" applyAlignment="1">
      <alignment horizontal="center" vertical="center" wrapText="1"/>
    </xf>
    <xf numFmtId="0" fontId="41" fillId="0" borderId="99" xfId="0" applyFont="1" applyBorder="1" applyAlignment="1">
      <alignment horizontal="center" vertical="center" wrapText="1"/>
    </xf>
    <xf numFmtId="0" fontId="41" fillId="0" borderId="100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99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1" fillId="0" borderId="139" xfId="0" applyFont="1" applyBorder="1" applyAlignment="1">
      <alignment horizontal="center" vertical="center" wrapText="1"/>
    </xf>
    <xf numFmtId="0" fontId="0" fillId="0" borderId="140" xfId="0" applyBorder="1" applyAlignment="1">
      <alignment horizontal="center" vertical="center" wrapText="1"/>
    </xf>
    <xf numFmtId="49" fontId="21" fillId="0" borderId="96" xfId="0" applyNumberFormat="1" applyFont="1" applyBorder="1" applyAlignment="1">
      <alignment horizontal="center" vertical="center" wrapText="1"/>
    </xf>
    <xf numFmtId="49" fontId="21" fillId="0" borderId="98" xfId="0" applyNumberFormat="1" applyFont="1" applyBorder="1" applyAlignment="1">
      <alignment horizontal="center" vertical="center" wrapText="1"/>
    </xf>
    <xf numFmtId="49" fontId="21" fillId="0" borderId="102" xfId="0" applyNumberFormat="1" applyFont="1" applyBorder="1" applyAlignment="1">
      <alignment horizontal="center" vertical="center" wrapText="1"/>
    </xf>
    <xf numFmtId="0" fontId="34" fillId="0" borderId="107" xfId="0" applyFont="1" applyBorder="1" applyAlignment="1">
      <alignment horizontal="left" vertical="center" wrapText="1"/>
    </xf>
    <xf numFmtId="0" fontId="34" fillId="0" borderId="108" xfId="0" applyFont="1" applyBorder="1" applyAlignment="1">
      <alignment horizontal="left" vertical="center" wrapText="1"/>
    </xf>
    <xf numFmtId="0" fontId="34" fillId="0" borderId="109" xfId="0" applyFont="1" applyBorder="1" applyAlignment="1">
      <alignment horizontal="left" vertical="center" wrapText="1"/>
    </xf>
    <xf numFmtId="0" fontId="9" fillId="0" borderId="94" xfId="0" applyNumberFormat="1" applyFont="1" applyBorder="1" applyAlignment="1">
      <alignment horizontal="center" vertical="center" wrapText="1"/>
    </xf>
    <xf numFmtId="0" fontId="9" fillId="0" borderId="69" xfId="0" applyNumberFormat="1" applyFont="1" applyBorder="1" applyAlignment="1">
      <alignment horizontal="center" vertical="center" wrapText="1"/>
    </xf>
    <xf numFmtId="0" fontId="9" fillId="0" borderId="95" xfId="0" applyNumberFormat="1" applyFont="1" applyBorder="1" applyAlignment="1">
      <alignment horizontal="center" vertical="center" wrapText="1"/>
    </xf>
    <xf numFmtId="0" fontId="9" fillId="0" borderId="97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84" xfId="0" applyNumberFormat="1" applyFont="1" applyBorder="1" applyAlignment="1">
      <alignment horizontal="center" vertical="center" wrapText="1"/>
    </xf>
    <xf numFmtId="0" fontId="9" fillId="0" borderId="99" xfId="0" applyNumberFormat="1" applyFont="1" applyBorder="1" applyAlignment="1">
      <alignment horizontal="center" vertical="center" wrapText="1"/>
    </xf>
    <xf numFmtId="0" fontId="9" fillId="0" borderId="74" xfId="0" applyNumberFormat="1" applyFont="1" applyBorder="1" applyAlignment="1">
      <alignment horizontal="center" vertical="center" wrapText="1"/>
    </xf>
    <xf numFmtId="0" fontId="9" fillId="0" borderId="100" xfId="0" applyNumberFormat="1" applyFont="1" applyBorder="1" applyAlignment="1">
      <alignment horizontal="center" vertical="center" wrapText="1"/>
    </xf>
    <xf numFmtId="49" fontId="9" fillId="0" borderId="94" xfId="0" applyNumberFormat="1" applyFont="1" applyBorder="1" applyAlignment="1">
      <alignment horizontal="center" vertical="center"/>
    </xf>
    <xf numFmtId="49" fontId="9" fillId="0" borderId="69" xfId="0" applyNumberFormat="1" applyFont="1" applyBorder="1" applyAlignment="1">
      <alignment horizontal="center" vertical="center"/>
    </xf>
    <xf numFmtId="49" fontId="9" fillId="0" borderId="95" xfId="0" applyNumberFormat="1" applyFont="1" applyBorder="1" applyAlignment="1">
      <alignment horizontal="center" vertical="center"/>
    </xf>
    <xf numFmtId="49" fontId="9" fillId="0" borderId="9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84" xfId="0" applyNumberFormat="1" applyFont="1" applyBorder="1" applyAlignment="1">
      <alignment horizontal="center" vertical="center"/>
    </xf>
    <xf numFmtId="49" fontId="9" fillId="0" borderId="99" xfId="0" applyNumberFormat="1" applyFont="1" applyBorder="1" applyAlignment="1">
      <alignment horizontal="center" vertical="center"/>
    </xf>
    <xf numFmtId="49" fontId="9" fillId="0" borderId="74" xfId="0" applyNumberFormat="1" applyFont="1" applyBorder="1" applyAlignment="1">
      <alignment horizontal="center" vertical="center"/>
    </xf>
    <xf numFmtId="49" fontId="9" fillId="0" borderId="100" xfId="0" applyNumberFormat="1" applyFont="1" applyBorder="1" applyAlignment="1">
      <alignment horizontal="center" vertical="center"/>
    </xf>
    <xf numFmtId="49" fontId="34" fillId="0" borderId="107" xfId="0" applyNumberFormat="1" applyFont="1" applyBorder="1" applyAlignment="1">
      <alignment horizontal="center" vertical="center"/>
    </xf>
    <xf numFmtId="49" fontId="34" fillId="0" borderId="109" xfId="0" applyNumberFormat="1" applyFont="1" applyBorder="1" applyAlignment="1">
      <alignment horizontal="center" vertical="center"/>
    </xf>
    <xf numFmtId="0" fontId="34" fillId="0" borderId="107" xfId="0" applyFont="1" applyBorder="1" applyAlignment="1">
      <alignment horizontal="left" vertical="center"/>
    </xf>
    <xf numFmtId="0" fontId="34" fillId="0" borderId="108" xfId="0" applyFont="1" applyBorder="1" applyAlignment="1">
      <alignment horizontal="left" vertical="center"/>
    </xf>
    <xf numFmtId="0" fontId="34" fillId="0" borderId="109" xfId="0" applyFont="1" applyBorder="1" applyAlignment="1">
      <alignment horizontal="left" vertical="center"/>
    </xf>
    <xf numFmtId="49" fontId="34" fillId="0" borderId="117" xfId="0" applyNumberFormat="1" applyFont="1" applyBorder="1" applyAlignment="1">
      <alignment horizontal="center" vertical="center"/>
    </xf>
    <xf numFmtId="49" fontId="34" fillId="0" borderId="118" xfId="0" applyNumberFormat="1" applyFont="1" applyBorder="1" applyAlignment="1">
      <alignment horizontal="center" vertical="center"/>
    </xf>
    <xf numFmtId="0" fontId="34" fillId="0" borderId="117" xfId="0" applyFont="1" applyBorder="1" applyAlignment="1">
      <alignment horizontal="left" vertical="center"/>
    </xf>
    <xf numFmtId="0" fontId="34" fillId="0" borderId="20" xfId="0" applyFont="1" applyBorder="1" applyAlignment="1">
      <alignment horizontal="left" vertical="center"/>
    </xf>
    <xf numFmtId="0" fontId="34" fillId="0" borderId="118" xfId="0" applyFont="1" applyBorder="1" applyAlignment="1">
      <alignment horizontal="left" vertical="center"/>
    </xf>
    <xf numFmtId="0" fontId="34" fillId="0" borderId="119" xfId="0" applyFont="1" applyBorder="1" applyAlignment="1">
      <alignment horizontal="left" vertical="center" wrapText="1"/>
    </xf>
    <xf numFmtId="0" fontId="34" fillId="0" borderId="120" xfId="0" applyFont="1" applyBorder="1" applyAlignment="1">
      <alignment horizontal="left" vertical="center" wrapText="1"/>
    </xf>
    <xf numFmtId="0" fontId="34" fillId="0" borderId="121" xfId="0" applyFont="1" applyBorder="1" applyAlignment="1">
      <alignment horizontal="left" vertical="center" wrapText="1"/>
    </xf>
    <xf numFmtId="49" fontId="34" fillId="0" borderId="119" xfId="0" applyNumberFormat="1" applyFont="1" applyBorder="1" applyAlignment="1">
      <alignment horizontal="center" vertical="center"/>
    </xf>
    <xf numFmtId="49" fontId="34" fillId="0" borderId="121" xfId="0" applyNumberFormat="1" applyFont="1" applyBorder="1" applyAlignment="1">
      <alignment horizontal="center" vertical="center"/>
    </xf>
    <xf numFmtId="0" fontId="34" fillId="0" borderId="119" xfId="0" applyFont="1" applyBorder="1" applyAlignment="1">
      <alignment horizontal="left" vertical="center"/>
    </xf>
    <xf numFmtId="0" fontId="34" fillId="0" borderId="120" xfId="0" applyFont="1" applyBorder="1" applyAlignment="1">
      <alignment horizontal="left" vertical="center"/>
    </xf>
    <xf numFmtId="0" fontId="34" fillId="0" borderId="121" xfId="0" applyFont="1" applyBorder="1" applyAlignment="1">
      <alignment horizontal="left" vertical="center"/>
    </xf>
    <xf numFmtId="0" fontId="34" fillId="0" borderId="117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left" vertical="center" wrapText="1"/>
    </xf>
    <xf numFmtId="0" fontId="34" fillId="0" borderId="118" xfId="0" applyFont="1" applyBorder="1" applyAlignment="1">
      <alignment horizontal="left" vertical="center" wrapText="1"/>
    </xf>
    <xf numFmtId="0" fontId="34" fillId="0" borderId="117" xfId="0" applyNumberFormat="1" applyFont="1" applyBorder="1" applyAlignment="1">
      <alignment horizontal="center" vertical="center"/>
    </xf>
    <xf numFmtId="0" fontId="34" fillId="0" borderId="117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left" vertical="center"/>
    </xf>
    <xf numFmtId="0" fontId="34" fillId="0" borderId="118" xfId="0" applyFont="1" applyFill="1" applyBorder="1" applyAlignment="1">
      <alignment horizontal="left" vertical="center"/>
    </xf>
    <xf numFmtId="49" fontId="6" fillId="0" borderId="130" xfId="0" applyNumberFormat="1" applyFont="1" applyBorder="1" applyAlignment="1">
      <alignment horizontal="center" vertical="center" wrapText="1"/>
    </xf>
    <xf numFmtId="49" fontId="6" fillId="0" borderId="131" xfId="0" applyNumberFormat="1" applyFont="1" applyBorder="1" applyAlignment="1">
      <alignment horizontal="center" vertical="center" wrapText="1"/>
    </xf>
    <xf numFmtId="49" fontId="6" fillId="0" borderId="132" xfId="0" applyNumberFormat="1" applyFont="1" applyBorder="1" applyAlignment="1">
      <alignment horizontal="center" vertical="center" wrapText="1"/>
    </xf>
    <xf numFmtId="0" fontId="34" fillId="0" borderId="130" xfId="0" applyFont="1" applyBorder="1" applyAlignment="1">
      <alignment horizontal="left" vertical="center" wrapText="1"/>
    </xf>
    <xf numFmtId="0" fontId="34" fillId="0" borderId="131" xfId="0" applyFont="1" applyBorder="1" applyAlignment="1">
      <alignment horizontal="left" vertical="center" wrapText="1"/>
    </xf>
    <xf numFmtId="0" fontId="34" fillId="0" borderId="132" xfId="0" applyFont="1" applyBorder="1" applyAlignment="1">
      <alignment horizontal="left" vertical="center" wrapText="1"/>
    </xf>
    <xf numFmtId="0" fontId="20" fillId="0" borderId="69" xfId="0" applyFont="1" applyBorder="1" applyAlignment="1">
      <alignment horizontal="center" vertical="justify" wrapText="1"/>
    </xf>
    <xf numFmtId="0" fontId="20" fillId="0" borderId="95" xfId="0" applyFont="1" applyBorder="1" applyAlignment="1">
      <alignment horizontal="center" vertical="justify" wrapText="1"/>
    </xf>
    <xf numFmtId="49" fontId="21" fillId="0" borderId="94" xfId="0" applyNumberFormat="1" applyFont="1" applyBorder="1" applyAlignment="1">
      <alignment horizontal="center" vertical="center" wrapText="1"/>
    </xf>
    <xf numFmtId="49" fontId="21" fillId="0" borderId="69" xfId="0" applyNumberFormat="1" applyFont="1" applyBorder="1" applyAlignment="1">
      <alignment horizontal="center" vertical="center" wrapText="1"/>
    </xf>
    <xf numFmtId="49" fontId="21" fillId="0" borderId="95" xfId="0" applyNumberFormat="1" applyFont="1" applyBorder="1" applyAlignment="1">
      <alignment horizontal="center" vertical="center" wrapText="1"/>
    </xf>
    <xf numFmtId="49" fontId="21" fillId="0" borderId="99" xfId="0" applyNumberFormat="1" applyFont="1" applyBorder="1" applyAlignment="1">
      <alignment horizontal="center" vertical="center" wrapText="1"/>
    </xf>
    <xf numFmtId="49" fontId="21" fillId="0" borderId="74" xfId="0" applyNumberFormat="1" applyFont="1" applyBorder="1" applyAlignment="1">
      <alignment horizontal="center" vertical="center" wrapText="1"/>
    </xf>
    <xf numFmtId="49" fontId="21" fillId="0" borderId="100" xfId="0" applyNumberFormat="1" applyFont="1" applyBorder="1" applyAlignment="1">
      <alignment horizontal="center" vertical="center" wrapText="1"/>
    </xf>
    <xf numFmtId="49" fontId="6" fillId="0" borderId="96" xfId="0" applyNumberFormat="1" applyFont="1" applyBorder="1" applyAlignment="1">
      <alignment horizontal="center" vertical="center" wrapText="1"/>
    </xf>
    <xf numFmtId="49" fontId="6" fillId="0" borderId="98" xfId="0" applyNumberFormat="1" applyFont="1" applyBorder="1" applyAlignment="1">
      <alignment horizontal="center" vertical="center" wrapText="1"/>
    </xf>
    <xf numFmtId="49" fontId="6" fillId="0" borderId="102" xfId="0" applyNumberFormat="1" applyFont="1" applyBorder="1" applyAlignment="1">
      <alignment horizontal="center" vertical="center" wrapText="1"/>
    </xf>
    <xf numFmtId="0" fontId="21" fillId="0" borderId="69" xfId="0" applyNumberFormat="1" applyFont="1" applyBorder="1" applyAlignment="1">
      <alignment horizontal="center" vertical="center" wrapText="1"/>
    </xf>
    <xf numFmtId="0" fontId="21" fillId="0" borderId="74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1619250</xdr:colOff>
      <xdr:row>0</xdr:row>
      <xdr:rowOff>276225</xdr:rowOff>
    </xdr:from>
    <xdr:to>
      <xdr:col>20</xdr:col>
      <xdr:colOff>447675</xdr:colOff>
      <xdr:row>2</xdr:row>
      <xdr:rowOff>638175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0" y="276225"/>
          <a:ext cx="44767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1619250</xdr:colOff>
      <xdr:row>0</xdr:row>
      <xdr:rowOff>276225</xdr:rowOff>
    </xdr:from>
    <xdr:to>
      <xdr:col>20</xdr:col>
      <xdr:colOff>447675</xdr:colOff>
      <xdr:row>2</xdr:row>
      <xdr:rowOff>638175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276225"/>
          <a:ext cx="16383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1619250</xdr:colOff>
      <xdr:row>0</xdr:row>
      <xdr:rowOff>276225</xdr:rowOff>
    </xdr:from>
    <xdr:to>
      <xdr:col>20</xdr:col>
      <xdr:colOff>447675</xdr:colOff>
      <xdr:row>2</xdr:row>
      <xdr:rowOff>638175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276225"/>
          <a:ext cx="16383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1619250</xdr:colOff>
      <xdr:row>0</xdr:row>
      <xdr:rowOff>276225</xdr:rowOff>
    </xdr:from>
    <xdr:to>
      <xdr:col>20</xdr:col>
      <xdr:colOff>447675</xdr:colOff>
      <xdr:row>2</xdr:row>
      <xdr:rowOff>638175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276225"/>
          <a:ext cx="16383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60"/>
  <sheetViews>
    <sheetView topLeftCell="U13" zoomScale="40" zoomScaleNormal="40" zoomScaleSheetLayoutView="25" workbookViewId="0">
      <selection activeCell="W11" sqref="W11:AD17"/>
    </sheetView>
  </sheetViews>
  <sheetFormatPr defaultColWidth="10.140625" defaultRowHeight="12.75" x14ac:dyDescent="0.2"/>
  <cols>
    <col min="1" max="1" width="23.42578125" style="1" customWidth="1"/>
    <col min="2" max="2" width="11.28515625" style="1" customWidth="1"/>
    <col min="3" max="19" width="6.28515625" style="1" hidden="1" customWidth="1"/>
    <col min="20" max="20" width="42.140625" style="1" customWidth="1"/>
    <col min="21" max="21" width="65.85546875" style="6" customWidth="1"/>
    <col min="22" max="22" width="44" style="5" customWidth="1"/>
    <col min="23" max="23" width="12.7109375" style="4" customWidth="1"/>
    <col min="24" max="24" width="25.7109375" style="3" customWidth="1"/>
    <col min="25" max="27" width="12.7109375" style="3" customWidth="1"/>
    <col min="28" max="28" width="16.7109375" style="3" customWidth="1"/>
    <col min="29" max="29" width="13.5703125" style="3" customWidth="1"/>
    <col min="30" max="30" width="12.7109375" style="2" hidden="1" customWidth="1"/>
    <col min="31" max="31" width="13.85546875" style="2" customWidth="1"/>
    <col min="32" max="32" width="16" style="2" customWidth="1"/>
    <col min="33" max="33" width="14.5703125" style="2" customWidth="1"/>
    <col min="34" max="35" width="10.7109375" style="2" customWidth="1"/>
    <col min="36" max="36" width="12.140625" style="2" customWidth="1"/>
    <col min="37" max="37" width="17" style="2" customWidth="1"/>
    <col min="38" max="39" width="13.5703125" style="2" customWidth="1"/>
    <col min="40" max="40" width="15.7109375" style="2" customWidth="1"/>
    <col min="41" max="41" width="12.7109375" style="2" customWidth="1"/>
    <col min="42" max="42" width="10.7109375" style="1" customWidth="1"/>
    <col min="43" max="43" width="11.85546875" style="1" customWidth="1"/>
    <col min="44" max="50" width="10.7109375" style="1" customWidth="1"/>
    <col min="51" max="51" width="11.85546875" style="1" customWidth="1"/>
    <col min="52" max="54" width="10.7109375" style="1" customWidth="1"/>
    <col min="55" max="55" width="13.42578125" style="1" customWidth="1"/>
    <col min="56" max="56" width="10.7109375" style="1" customWidth="1"/>
    <col min="57" max="57" width="10.140625" style="1" customWidth="1"/>
    <col min="58" max="58" width="8.28515625" style="1" customWidth="1"/>
    <col min="59" max="59" width="10.140625" style="1" customWidth="1"/>
    <col min="60" max="60" width="1.140625" style="1" customWidth="1"/>
    <col min="61" max="16384" width="10.140625" style="1"/>
  </cols>
  <sheetData>
    <row r="1" spans="1:63" ht="72.75" customHeight="1" x14ac:dyDescent="0.5">
      <c r="B1" s="577" t="s">
        <v>106</v>
      </c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G1" s="577"/>
      <c r="AH1" s="577"/>
      <c r="AI1" s="577"/>
      <c r="AJ1" s="577"/>
      <c r="AK1" s="577"/>
      <c r="AL1" s="577"/>
      <c r="AM1" s="577"/>
      <c r="AN1" s="577"/>
      <c r="AO1" s="577"/>
      <c r="AP1" s="577"/>
      <c r="AQ1" s="577"/>
      <c r="AR1" s="577"/>
      <c r="AS1" s="577"/>
      <c r="AT1" s="577"/>
      <c r="AU1" s="577"/>
      <c r="AV1" s="577"/>
      <c r="AW1" s="577"/>
      <c r="AX1" s="577"/>
      <c r="AY1" s="577"/>
      <c r="AZ1" s="577"/>
      <c r="BA1" s="577"/>
    </row>
    <row r="2" spans="1:63" ht="12.75" customHeight="1" x14ac:dyDescent="0.4"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1"/>
      <c r="AJ2" s="581"/>
      <c r="AK2" s="581"/>
      <c r="AL2" s="581"/>
      <c r="AM2" s="581"/>
      <c r="AN2" s="581"/>
      <c r="AO2" s="581"/>
      <c r="AP2" s="581"/>
      <c r="AQ2" s="581"/>
      <c r="AR2" s="581"/>
      <c r="AS2" s="581"/>
      <c r="AT2" s="581"/>
      <c r="AU2" s="581"/>
      <c r="AV2" s="581"/>
      <c r="AW2" s="581"/>
      <c r="AX2" s="581"/>
      <c r="AY2" s="581"/>
      <c r="AZ2" s="581"/>
      <c r="BA2" s="581"/>
    </row>
    <row r="3" spans="1:63" ht="68.25" customHeight="1" x14ac:dyDescent="0.2">
      <c r="B3" s="578" t="s">
        <v>105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578"/>
      <c r="AI3" s="578"/>
      <c r="AJ3" s="578"/>
      <c r="AK3" s="578"/>
      <c r="AL3" s="578"/>
      <c r="AM3" s="578"/>
      <c r="AN3" s="578"/>
      <c r="AO3" s="578"/>
      <c r="AP3" s="578"/>
      <c r="AQ3" s="578"/>
      <c r="AR3" s="578"/>
      <c r="AS3" s="578"/>
      <c r="AT3" s="578"/>
      <c r="AU3" s="578"/>
      <c r="AV3" s="578"/>
      <c r="AW3" s="578"/>
      <c r="AX3" s="578"/>
      <c r="AY3" s="578"/>
      <c r="AZ3" s="578"/>
      <c r="BA3" s="578"/>
    </row>
    <row r="4" spans="1:63" ht="48.75" customHeight="1" x14ac:dyDescent="0.7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579" t="s">
        <v>104</v>
      </c>
      <c r="U4" s="579"/>
      <c r="V4" s="203"/>
      <c r="W4" s="203"/>
      <c r="X4" s="582" t="s">
        <v>103</v>
      </c>
      <c r="Y4" s="582"/>
      <c r="Z4" s="582"/>
      <c r="AA4" s="582"/>
      <c r="AB4" s="582"/>
      <c r="AC4" s="582"/>
      <c r="AD4" s="582"/>
      <c r="AE4" s="582"/>
      <c r="AF4" s="582"/>
      <c r="AG4" s="582"/>
      <c r="AH4" s="582"/>
      <c r="AI4" s="582"/>
      <c r="AJ4" s="582"/>
      <c r="AK4" s="582"/>
      <c r="AL4" s="582"/>
      <c r="AM4" s="582"/>
      <c r="AN4" s="582"/>
      <c r="AO4" s="582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</row>
    <row r="5" spans="1:63" ht="67.5" customHeight="1" x14ac:dyDescent="0.5">
      <c r="B5" s="583" t="s">
        <v>102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202"/>
      <c r="X5" s="582" t="s">
        <v>101</v>
      </c>
      <c r="Y5" s="582"/>
      <c r="Z5" s="582"/>
      <c r="AA5" s="582"/>
      <c r="AB5" s="582"/>
      <c r="AC5" s="582"/>
      <c r="AD5" s="582"/>
      <c r="AE5" s="582"/>
      <c r="AF5" s="582"/>
      <c r="AG5" s="582"/>
      <c r="AH5" s="582"/>
      <c r="AI5" s="582"/>
      <c r="AJ5" s="582"/>
      <c r="AK5" s="582"/>
      <c r="AL5" s="582"/>
      <c r="AM5" s="582"/>
      <c r="AN5" s="582"/>
      <c r="AO5" s="582"/>
      <c r="AP5" s="582"/>
      <c r="AQ5" s="582"/>
      <c r="AR5" s="201"/>
      <c r="AS5" s="200"/>
      <c r="AT5" s="200"/>
      <c r="AU5" s="199" t="s">
        <v>100</v>
      </c>
      <c r="AV5" s="10"/>
      <c r="AW5" s="196"/>
      <c r="AX5" s="196"/>
      <c r="AY5" s="196"/>
      <c r="AZ5" s="580" t="s">
        <v>99</v>
      </c>
      <c r="BA5" s="580"/>
      <c r="BB5" s="580"/>
      <c r="BC5" s="580"/>
      <c r="BD5" s="174"/>
    </row>
    <row r="6" spans="1:63" ht="37.5" customHeight="1" x14ac:dyDescent="0.45">
      <c r="W6" s="585" t="s">
        <v>98</v>
      </c>
      <c r="X6" s="585"/>
      <c r="Y6" s="585"/>
      <c r="Z6" s="585"/>
      <c r="AA6" s="585"/>
      <c r="AB6" s="585"/>
      <c r="AC6" s="191" t="s">
        <v>84</v>
      </c>
      <c r="AD6" s="587" t="s">
        <v>97</v>
      </c>
      <c r="AE6" s="587"/>
      <c r="AF6" s="587"/>
      <c r="AG6" s="587"/>
      <c r="AH6" s="587"/>
      <c r="AI6" s="587"/>
      <c r="AJ6" s="587"/>
      <c r="AK6" s="587"/>
      <c r="AL6" s="587"/>
      <c r="AM6" s="587"/>
      <c r="AN6" s="587"/>
      <c r="AO6" s="587"/>
      <c r="AP6" s="587"/>
      <c r="AQ6" s="587"/>
      <c r="AR6" s="587"/>
      <c r="AS6" s="587"/>
      <c r="AT6" s="195"/>
      <c r="AU6" s="198" t="s">
        <v>96</v>
      </c>
      <c r="AV6" s="197"/>
      <c r="AW6" s="197"/>
      <c r="AX6" s="197"/>
      <c r="AY6" s="196"/>
      <c r="AZ6" s="591" t="s">
        <v>95</v>
      </c>
      <c r="BA6" s="591"/>
      <c r="BB6" s="591"/>
      <c r="BC6" s="591"/>
      <c r="BD6" s="174"/>
    </row>
    <row r="7" spans="1:63" ht="51" customHeight="1" x14ac:dyDescent="0.5">
      <c r="A7" s="575" t="s">
        <v>94</v>
      </c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6" t="s">
        <v>93</v>
      </c>
      <c r="X7" s="576"/>
      <c r="Y7" s="576"/>
      <c r="Z7" s="576"/>
      <c r="AA7" s="576"/>
      <c r="AB7" s="576"/>
      <c r="AC7" s="576"/>
      <c r="AD7" s="576"/>
      <c r="AE7" s="576"/>
      <c r="AF7" s="576"/>
      <c r="AG7" s="576"/>
      <c r="AH7" s="576"/>
      <c r="AI7" s="576"/>
      <c r="AJ7" s="576"/>
      <c r="AK7" s="576"/>
      <c r="AL7" s="576"/>
      <c r="AM7" s="576"/>
      <c r="AN7" s="576"/>
      <c r="AO7" s="576"/>
      <c r="AP7" s="576"/>
      <c r="AQ7" s="576"/>
      <c r="AR7" s="576"/>
      <c r="AS7" s="576"/>
      <c r="AT7" s="195"/>
      <c r="AU7" s="194" t="s">
        <v>92</v>
      </c>
      <c r="AV7" s="196"/>
      <c r="AW7" s="196"/>
      <c r="AX7" s="196"/>
      <c r="AY7" s="196"/>
      <c r="AZ7" s="586" t="s">
        <v>91</v>
      </c>
      <c r="BA7" s="586"/>
      <c r="BB7" s="586"/>
      <c r="BC7" s="586"/>
      <c r="BD7" s="586"/>
    </row>
    <row r="8" spans="1:63" ht="51.75" customHeight="1" x14ac:dyDescent="0.5">
      <c r="T8" s="574" t="s">
        <v>90</v>
      </c>
      <c r="U8" s="574"/>
      <c r="V8" s="574"/>
      <c r="W8" s="584" t="s">
        <v>89</v>
      </c>
      <c r="X8" s="584"/>
      <c r="Y8" s="584"/>
      <c r="Z8" s="584"/>
      <c r="AA8" s="584"/>
      <c r="AB8" s="584"/>
      <c r="AC8" s="584"/>
      <c r="AD8" s="592" t="s">
        <v>88</v>
      </c>
      <c r="AE8" s="592"/>
      <c r="AF8" s="592"/>
      <c r="AG8" s="592"/>
      <c r="AH8" s="592"/>
      <c r="AI8" s="592"/>
      <c r="AJ8" s="592"/>
      <c r="AK8" s="592"/>
      <c r="AL8" s="592"/>
      <c r="AM8" s="592"/>
      <c r="AN8" s="592"/>
      <c r="AO8" s="592"/>
      <c r="AP8" s="592"/>
      <c r="AQ8" s="592"/>
      <c r="AR8" s="592"/>
      <c r="AS8" s="592"/>
      <c r="AT8" s="195"/>
      <c r="AU8" s="194" t="s">
        <v>87</v>
      </c>
      <c r="AV8" s="193"/>
      <c r="AW8" s="193"/>
      <c r="AX8" s="193"/>
      <c r="AY8" s="193"/>
      <c r="AZ8" s="588" t="s">
        <v>86</v>
      </c>
      <c r="BA8" s="588"/>
      <c r="BB8" s="588"/>
      <c r="BC8" s="588"/>
      <c r="BD8" s="589"/>
      <c r="BE8" s="590"/>
    </row>
    <row r="9" spans="1:63" ht="38.25" customHeight="1" x14ac:dyDescent="0.2">
      <c r="U9" s="181"/>
      <c r="V9" s="181"/>
      <c r="W9" s="573" t="s">
        <v>85</v>
      </c>
      <c r="X9" s="573"/>
      <c r="Y9" s="573"/>
      <c r="Z9" s="573"/>
      <c r="AA9" s="192"/>
      <c r="AB9" s="192"/>
      <c r="AC9" s="191" t="s">
        <v>84</v>
      </c>
      <c r="AD9" s="190"/>
      <c r="AE9" s="189" t="s">
        <v>83</v>
      </c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7"/>
      <c r="AR9" s="186"/>
      <c r="AS9" s="185"/>
      <c r="AT9" s="184"/>
      <c r="AU9" s="183"/>
      <c r="AV9" s="182"/>
      <c r="AW9" s="182"/>
      <c r="AX9" s="182"/>
      <c r="AY9" s="182"/>
      <c r="AZ9" s="182"/>
      <c r="BA9" s="182"/>
      <c r="BB9" s="174"/>
      <c r="BC9" s="174"/>
      <c r="BD9" s="174"/>
    </row>
    <row r="10" spans="1:63" ht="18" customHeight="1" thickBot="1" x14ac:dyDescent="0.3">
      <c r="U10" s="181"/>
      <c r="V10" s="181"/>
      <c r="W10" s="180"/>
      <c r="AA10" s="179"/>
      <c r="AB10" s="2"/>
      <c r="AC10" s="2"/>
      <c r="AK10" s="1"/>
      <c r="AL10" s="1"/>
      <c r="AM10" s="1"/>
      <c r="AN10" s="1"/>
      <c r="AO10" s="1"/>
    </row>
    <row r="11" spans="1:63" s="174" customFormat="1" ht="97.5" customHeight="1" thickBot="1" x14ac:dyDescent="0.25">
      <c r="B11" s="531" t="s">
        <v>82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522" t="s">
        <v>81</v>
      </c>
      <c r="U11" s="523"/>
      <c r="V11" s="524"/>
      <c r="W11" s="561" t="s">
        <v>80</v>
      </c>
      <c r="X11" s="562"/>
      <c r="Y11" s="562"/>
      <c r="Z11" s="562"/>
      <c r="AA11" s="562"/>
      <c r="AB11" s="562"/>
      <c r="AC11" s="562"/>
      <c r="AD11" s="563"/>
      <c r="AE11" s="567" t="s">
        <v>79</v>
      </c>
      <c r="AF11" s="568"/>
      <c r="AG11" s="544" t="s">
        <v>78</v>
      </c>
      <c r="AH11" s="545"/>
      <c r="AI11" s="545"/>
      <c r="AJ11" s="545"/>
      <c r="AK11" s="545"/>
      <c r="AL11" s="545"/>
      <c r="AM11" s="545"/>
      <c r="AN11" s="545"/>
      <c r="AO11" s="469" t="s">
        <v>77</v>
      </c>
      <c r="AP11" s="558" t="s">
        <v>76</v>
      </c>
      <c r="AQ11" s="558"/>
      <c r="AR11" s="558"/>
      <c r="AS11" s="558"/>
      <c r="AT11" s="558"/>
      <c r="AU11" s="558"/>
      <c r="AV11" s="558"/>
      <c r="AW11" s="558"/>
      <c r="AX11" s="537" t="s">
        <v>75</v>
      </c>
      <c r="AY11" s="538"/>
      <c r="AZ11" s="538"/>
      <c r="BA11" s="538"/>
      <c r="BB11" s="538"/>
      <c r="BC11" s="538"/>
      <c r="BD11" s="538"/>
      <c r="BE11" s="539"/>
      <c r="BF11" s="177"/>
    </row>
    <row r="12" spans="1:63" s="174" customFormat="1" ht="33" customHeight="1" x14ac:dyDescent="0.2">
      <c r="B12" s="53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525"/>
      <c r="U12" s="526"/>
      <c r="V12" s="527"/>
      <c r="W12" s="564"/>
      <c r="X12" s="565"/>
      <c r="Y12" s="565"/>
      <c r="Z12" s="565"/>
      <c r="AA12" s="565"/>
      <c r="AB12" s="565"/>
      <c r="AC12" s="565"/>
      <c r="AD12" s="566"/>
      <c r="AE12" s="569"/>
      <c r="AF12" s="570"/>
      <c r="AG12" s="546"/>
      <c r="AH12" s="547"/>
      <c r="AI12" s="547"/>
      <c r="AJ12" s="547"/>
      <c r="AK12" s="547"/>
      <c r="AL12" s="547"/>
      <c r="AM12" s="547"/>
      <c r="AN12" s="547"/>
      <c r="AO12" s="470"/>
      <c r="AP12" s="559"/>
      <c r="AQ12" s="559"/>
      <c r="AR12" s="559"/>
      <c r="AS12" s="559"/>
      <c r="AT12" s="559"/>
      <c r="AU12" s="559"/>
      <c r="AV12" s="559"/>
      <c r="AW12" s="559"/>
      <c r="AX12" s="550" t="s">
        <v>74</v>
      </c>
      <c r="AY12" s="551"/>
      <c r="AZ12" s="551"/>
      <c r="BA12" s="551"/>
      <c r="BB12" s="551"/>
      <c r="BC12" s="551"/>
      <c r="BD12" s="551"/>
      <c r="BE12" s="552"/>
      <c r="BF12" s="176"/>
    </row>
    <row r="13" spans="1:63" s="174" customFormat="1" ht="45" customHeight="1" x14ac:dyDescent="0.2">
      <c r="B13" s="53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525"/>
      <c r="U13" s="526"/>
      <c r="V13" s="527"/>
      <c r="W13" s="564"/>
      <c r="X13" s="565"/>
      <c r="Y13" s="565"/>
      <c r="Z13" s="565"/>
      <c r="AA13" s="565"/>
      <c r="AB13" s="565"/>
      <c r="AC13" s="565"/>
      <c r="AD13" s="566"/>
      <c r="AE13" s="571"/>
      <c r="AF13" s="572"/>
      <c r="AG13" s="548"/>
      <c r="AH13" s="549"/>
      <c r="AI13" s="549"/>
      <c r="AJ13" s="549"/>
      <c r="AK13" s="549"/>
      <c r="AL13" s="549"/>
      <c r="AM13" s="549"/>
      <c r="AN13" s="549"/>
      <c r="AO13" s="470"/>
      <c r="AP13" s="560"/>
      <c r="AQ13" s="560"/>
      <c r="AR13" s="560"/>
      <c r="AS13" s="560"/>
      <c r="AT13" s="560"/>
      <c r="AU13" s="560"/>
      <c r="AV13" s="560"/>
      <c r="AW13" s="560"/>
      <c r="AX13" s="553" t="s">
        <v>222</v>
      </c>
      <c r="AY13" s="554"/>
      <c r="AZ13" s="554"/>
      <c r="BA13" s="554"/>
      <c r="BB13" s="554"/>
      <c r="BC13" s="554"/>
      <c r="BD13" s="554"/>
      <c r="BE13" s="555"/>
      <c r="BF13" s="175"/>
    </row>
    <row r="14" spans="1:63" s="174" customFormat="1" ht="30" customHeight="1" thickBot="1" x14ac:dyDescent="0.25">
      <c r="B14" s="532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525"/>
      <c r="U14" s="526"/>
      <c r="V14" s="527"/>
      <c r="W14" s="564"/>
      <c r="X14" s="565"/>
      <c r="Y14" s="565"/>
      <c r="Z14" s="565"/>
      <c r="AA14" s="565"/>
      <c r="AB14" s="565"/>
      <c r="AC14" s="565"/>
      <c r="AD14" s="566"/>
      <c r="AE14" s="495" t="s">
        <v>73</v>
      </c>
      <c r="AF14" s="489" t="s">
        <v>72</v>
      </c>
      <c r="AG14" s="495" t="s">
        <v>57</v>
      </c>
      <c r="AH14" s="498" t="s">
        <v>71</v>
      </c>
      <c r="AI14" s="499"/>
      <c r="AJ14" s="499"/>
      <c r="AK14" s="499"/>
      <c r="AL14" s="499"/>
      <c r="AM14" s="499"/>
      <c r="AN14" s="500"/>
      <c r="AO14" s="470"/>
      <c r="AP14" s="556" t="s">
        <v>70</v>
      </c>
      <c r="AQ14" s="542" t="s">
        <v>69</v>
      </c>
      <c r="AR14" s="542" t="s">
        <v>68</v>
      </c>
      <c r="AS14" s="493" t="s">
        <v>67</v>
      </c>
      <c r="AT14" s="493" t="s">
        <v>66</v>
      </c>
      <c r="AU14" s="542" t="s">
        <v>12</v>
      </c>
      <c r="AV14" s="542" t="s">
        <v>10</v>
      </c>
      <c r="AW14" s="491" t="s">
        <v>65</v>
      </c>
      <c r="AX14" s="516" t="s">
        <v>64</v>
      </c>
      <c r="AY14" s="517"/>
      <c r="AZ14" s="517"/>
      <c r="BA14" s="517"/>
      <c r="BB14" s="516" t="s">
        <v>63</v>
      </c>
      <c r="BC14" s="517"/>
      <c r="BD14" s="517"/>
      <c r="BE14" s="518"/>
    </row>
    <row r="15" spans="1:63" s="165" customFormat="1" ht="30" customHeight="1" x14ac:dyDescent="0.2">
      <c r="B15" s="532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525"/>
      <c r="U15" s="526"/>
      <c r="V15" s="527"/>
      <c r="W15" s="564"/>
      <c r="X15" s="565"/>
      <c r="Y15" s="565"/>
      <c r="Z15" s="565"/>
      <c r="AA15" s="565"/>
      <c r="AB15" s="565"/>
      <c r="AC15" s="565"/>
      <c r="AD15" s="566"/>
      <c r="AE15" s="497"/>
      <c r="AF15" s="490"/>
      <c r="AG15" s="496"/>
      <c r="AH15" s="463" t="s">
        <v>62</v>
      </c>
      <c r="AI15" s="467"/>
      <c r="AJ15" s="463" t="s">
        <v>61</v>
      </c>
      <c r="AK15" s="464"/>
      <c r="AL15" s="467" t="s">
        <v>60</v>
      </c>
      <c r="AM15" s="464"/>
      <c r="AN15" s="519" t="s">
        <v>59</v>
      </c>
      <c r="AO15" s="470"/>
      <c r="AP15" s="557"/>
      <c r="AQ15" s="543"/>
      <c r="AR15" s="543"/>
      <c r="AS15" s="494"/>
      <c r="AT15" s="494"/>
      <c r="AU15" s="543"/>
      <c r="AV15" s="543"/>
      <c r="AW15" s="492"/>
      <c r="AX15" s="501" t="s">
        <v>58</v>
      </c>
      <c r="AY15" s="502"/>
      <c r="AZ15" s="502"/>
      <c r="BA15" s="502"/>
      <c r="BB15" s="501" t="s">
        <v>58</v>
      </c>
      <c r="BC15" s="502"/>
      <c r="BD15" s="502"/>
      <c r="BE15" s="503"/>
      <c r="BK15" s="488"/>
    </row>
    <row r="16" spans="1:63" s="165" customFormat="1" ht="30" customHeight="1" x14ac:dyDescent="0.2">
      <c r="B16" s="532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525"/>
      <c r="U16" s="526"/>
      <c r="V16" s="527"/>
      <c r="W16" s="564"/>
      <c r="X16" s="565"/>
      <c r="Y16" s="565"/>
      <c r="Z16" s="565"/>
      <c r="AA16" s="565"/>
      <c r="AB16" s="565"/>
      <c r="AC16" s="565"/>
      <c r="AD16" s="566"/>
      <c r="AE16" s="497"/>
      <c r="AF16" s="490"/>
      <c r="AG16" s="496"/>
      <c r="AH16" s="465"/>
      <c r="AI16" s="468"/>
      <c r="AJ16" s="465"/>
      <c r="AK16" s="466"/>
      <c r="AL16" s="468"/>
      <c r="AM16" s="466"/>
      <c r="AN16" s="520"/>
      <c r="AO16" s="470"/>
      <c r="AP16" s="557"/>
      <c r="AQ16" s="543"/>
      <c r="AR16" s="543"/>
      <c r="AS16" s="494"/>
      <c r="AT16" s="494"/>
      <c r="AU16" s="543"/>
      <c r="AV16" s="543"/>
      <c r="AW16" s="492"/>
      <c r="AX16" s="504" t="s">
        <v>57</v>
      </c>
      <c r="AY16" s="540" t="s">
        <v>56</v>
      </c>
      <c r="AZ16" s="541"/>
      <c r="BA16" s="541"/>
      <c r="BB16" s="504" t="s">
        <v>57</v>
      </c>
      <c r="BC16" s="514" t="s">
        <v>56</v>
      </c>
      <c r="BD16" s="514"/>
      <c r="BE16" s="515"/>
      <c r="BK16" s="488"/>
    </row>
    <row r="17" spans="1:109" s="165" customFormat="1" ht="155.25" customHeight="1" thickBot="1" x14ac:dyDescent="0.25">
      <c r="B17" s="533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525"/>
      <c r="U17" s="526"/>
      <c r="V17" s="527"/>
      <c r="W17" s="564"/>
      <c r="X17" s="565"/>
      <c r="Y17" s="565"/>
      <c r="Z17" s="565"/>
      <c r="AA17" s="565"/>
      <c r="AB17" s="565"/>
      <c r="AC17" s="565"/>
      <c r="AD17" s="566"/>
      <c r="AE17" s="497"/>
      <c r="AF17" s="490"/>
      <c r="AG17" s="497"/>
      <c r="AH17" s="171" t="s">
        <v>55</v>
      </c>
      <c r="AI17" s="170" t="s">
        <v>54</v>
      </c>
      <c r="AJ17" s="171" t="s">
        <v>55</v>
      </c>
      <c r="AK17" s="170" t="s">
        <v>54</v>
      </c>
      <c r="AL17" s="171" t="s">
        <v>55</v>
      </c>
      <c r="AM17" s="170" t="s">
        <v>54</v>
      </c>
      <c r="AN17" s="521"/>
      <c r="AO17" s="470"/>
      <c r="AP17" s="557"/>
      <c r="AQ17" s="543"/>
      <c r="AR17" s="543"/>
      <c r="AS17" s="494"/>
      <c r="AT17" s="494"/>
      <c r="AU17" s="543"/>
      <c r="AV17" s="543"/>
      <c r="AW17" s="492"/>
      <c r="AX17" s="505"/>
      <c r="AY17" s="169" t="s">
        <v>52</v>
      </c>
      <c r="AZ17" s="169" t="s">
        <v>51</v>
      </c>
      <c r="BA17" s="168" t="s">
        <v>53</v>
      </c>
      <c r="BB17" s="505"/>
      <c r="BC17" s="167" t="s">
        <v>52</v>
      </c>
      <c r="BD17" s="167" t="s">
        <v>51</v>
      </c>
      <c r="BE17" s="166" t="s">
        <v>50</v>
      </c>
      <c r="BK17" s="488"/>
    </row>
    <row r="18" spans="1:109" s="151" customFormat="1" ht="42.75" customHeight="1" thickTop="1" thickBot="1" x14ac:dyDescent="0.25">
      <c r="B18" s="164">
        <v>1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509">
        <v>2</v>
      </c>
      <c r="U18" s="510"/>
      <c r="V18" s="511"/>
      <c r="W18" s="512">
        <v>3</v>
      </c>
      <c r="X18" s="513"/>
      <c r="Y18" s="513"/>
      <c r="Z18" s="513"/>
      <c r="AA18" s="513"/>
      <c r="AB18" s="513"/>
      <c r="AC18" s="513"/>
      <c r="AD18" s="513"/>
      <c r="AE18" s="162">
        <v>4</v>
      </c>
      <c r="AF18" s="158">
        <v>5</v>
      </c>
      <c r="AG18" s="157">
        <v>6</v>
      </c>
      <c r="AH18" s="156">
        <v>7</v>
      </c>
      <c r="AI18" s="155">
        <v>8</v>
      </c>
      <c r="AJ18" s="155">
        <v>9</v>
      </c>
      <c r="AK18" s="156">
        <v>10</v>
      </c>
      <c r="AL18" s="155">
        <v>11</v>
      </c>
      <c r="AM18" s="155">
        <v>12</v>
      </c>
      <c r="AN18" s="161">
        <v>13</v>
      </c>
      <c r="AO18" s="154">
        <v>14</v>
      </c>
      <c r="AP18" s="157">
        <v>15</v>
      </c>
      <c r="AQ18" s="156">
        <v>16</v>
      </c>
      <c r="AR18" s="155">
        <v>17</v>
      </c>
      <c r="AS18" s="155">
        <v>18</v>
      </c>
      <c r="AT18" s="156">
        <v>19</v>
      </c>
      <c r="AU18" s="155">
        <v>20</v>
      </c>
      <c r="AV18" s="155">
        <v>21</v>
      </c>
      <c r="AW18" s="160">
        <v>22</v>
      </c>
      <c r="AX18" s="159">
        <v>23</v>
      </c>
      <c r="AY18" s="155">
        <v>24</v>
      </c>
      <c r="AZ18" s="156">
        <v>25</v>
      </c>
      <c r="BA18" s="158">
        <v>26</v>
      </c>
      <c r="BB18" s="157">
        <v>27</v>
      </c>
      <c r="BC18" s="156">
        <v>28</v>
      </c>
      <c r="BD18" s="155">
        <v>29</v>
      </c>
      <c r="BE18" s="154">
        <v>30</v>
      </c>
    </row>
    <row r="19" spans="1:109" s="152" customFormat="1" ht="50.1" customHeight="1" thickBot="1" x14ac:dyDescent="0.25">
      <c r="A19" s="151"/>
      <c r="B19" s="506" t="s">
        <v>49</v>
      </c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507"/>
      <c r="Y19" s="507"/>
      <c r="Z19" s="507"/>
      <c r="AA19" s="507"/>
      <c r="AB19" s="507"/>
      <c r="AC19" s="507"/>
      <c r="AD19" s="507"/>
      <c r="AE19" s="507"/>
      <c r="AF19" s="507"/>
      <c r="AG19" s="507"/>
      <c r="AH19" s="507"/>
      <c r="AI19" s="507"/>
      <c r="AJ19" s="507"/>
      <c r="AK19" s="507"/>
      <c r="AL19" s="507"/>
      <c r="AM19" s="507"/>
      <c r="AN19" s="507"/>
      <c r="AO19" s="507"/>
      <c r="AP19" s="507"/>
      <c r="AQ19" s="507"/>
      <c r="AR19" s="507"/>
      <c r="AS19" s="507"/>
      <c r="AT19" s="507"/>
      <c r="AU19" s="507"/>
      <c r="AV19" s="507"/>
      <c r="AW19" s="507"/>
      <c r="AX19" s="507"/>
      <c r="AY19" s="507"/>
      <c r="AZ19" s="507"/>
      <c r="BA19" s="507"/>
      <c r="BB19" s="507"/>
      <c r="BC19" s="507"/>
      <c r="BD19" s="507"/>
      <c r="BE19" s="508"/>
      <c r="BF19" s="151"/>
      <c r="BG19" s="151"/>
      <c r="BH19" s="151"/>
      <c r="BI19" s="488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3"/>
    </row>
    <row r="20" spans="1:109" s="151" customFormat="1" ht="50.1" customHeight="1" thickBot="1" x14ac:dyDescent="0.25">
      <c r="B20" s="506" t="s">
        <v>48</v>
      </c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7"/>
      <c r="AA20" s="507"/>
      <c r="AB20" s="507"/>
      <c r="AC20" s="507"/>
      <c r="AD20" s="507"/>
      <c r="AE20" s="507"/>
      <c r="AF20" s="507"/>
      <c r="AG20" s="507"/>
      <c r="AH20" s="507"/>
      <c r="AI20" s="507"/>
      <c r="AJ20" s="507"/>
      <c r="AK20" s="507"/>
      <c r="AL20" s="507"/>
      <c r="AM20" s="507"/>
      <c r="AN20" s="507"/>
      <c r="AO20" s="507"/>
      <c r="AP20" s="507"/>
      <c r="AQ20" s="507"/>
      <c r="AR20" s="507"/>
      <c r="AS20" s="507"/>
      <c r="AT20" s="507"/>
      <c r="AU20" s="507"/>
      <c r="AV20" s="507"/>
      <c r="AW20" s="507"/>
      <c r="AX20" s="507"/>
      <c r="AY20" s="507"/>
      <c r="AZ20" s="507"/>
      <c r="BA20" s="507"/>
      <c r="BB20" s="507"/>
      <c r="BC20" s="507"/>
      <c r="BD20" s="507"/>
      <c r="BE20" s="508"/>
      <c r="BI20" s="488"/>
    </row>
    <row r="21" spans="1:109" s="7" customFormat="1" ht="49.5" customHeight="1" x14ac:dyDescent="0.2">
      <c r="B21" s="150">
        <v>1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534" t="s">
        <v>47</v>
      </c>
      <c r="U21" s="535"/>
      <c r="V21" s="536"/>
      <c r="W21" s="528" t="s">
        <v>46</v>
      </c>
      <c r="X21" s="529"/>
      <c r="Y21" s="529"/>
      <c r="Z21" s="529"/>
      <c r="AA21" s="529"/>
      <c r="AB21" s="529"/>
      <c r="AC21" s="529"/>
      <c r="AD21" s="530"/>
      <c r="AE21" s="149">
        <v>2</v>
      </c>
      <c r="AF21" s="148">
        <f t="shared" ref="AF21:AF37" si="0">AE21*30</f>
        <v>60</v>
      </c>
      <c r="AG21" s="147">
        <f t="shared" ref="AG21:AG37" si="1">AH21+AJ21+AL21+AN21</f>
        <v>36</v>
      </c>
      <c r="AH21" s="146">
        <v>18</v>
      </c>
      <c r="AI21" s="146"/>
      <c r="AJ21" s="146">
        <v>18</v>
      </c>
      <c r="AK21" s="146"/>
      <c r="AL21" s="145"/>
      <c r="AM21" s="145"/>
      <c r="AN21" s="145"/>
      <c r="AO21" s="144">
        <f t="shared" ref="AO21:AO37" si="2">AF21-AG21</f>
        <v>24</v>
      </c>
      <c r="AP21" s="113"/>
      <c r="AQ21" s="110">
        <v>1</v>
      </c>
      <c r="AR21" s="110">
        <v>1</v>
      </c>
      <c r="AS21" s="110"/>
      <c r="AT21" s="113"/>
      <c r="AU21" s="110"/>
      <c r="AV21" s="110"/>
      <c r="AW21" s="112"/>
      <c r="AX21" s="111">
        <f t="shared" ref="AX21:AX37" si="3">AY21+AZ21+BA21</f>
        <v>2</v>
      </c>
      <c r="AY21" s="110">
        <v>1</v>
      </c>
      <c r="AZ21" s="110">
        <v>1</v>
      </c>
      <c r="BA21" s="143"/>
      <c r="BB21" s="142">
        <f t="shared" ref="BB21:BB37" si="4">BC21+BD21+BE21</f>
        <v>0</v>
      </c>
      <c r="BC21" s="75"/>
      <c r="BD21" s="75"/>
      <c r="BE21" s="141"/>
      <c r="BI21" s="488"/>
    </row>
    <row r="22" spans="1:109" s="7" customFormat="1" ht="49.5" customHeight="1" x14ac:dyDescent="0.2">
      <c r="B22" s="139">
        <v>2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451" t="s">
        <v>45</v>
      </c>
      <c r="U22" s="452"/>
      <c r="V22" s="453"/>
      <c r="W22" s="457" t="s">
        <v>44</v>
      </c>
      <c r="X22" s="458"/>
      <c r="Y22" s="458"/>
      <c r="Z22" s="458"/>
      <c r="AA22" s="458"/>
      <c r="AB22" s="458"/>
      <c r="AC22" s="458"/>
      <c r="AD22" s="459"/>
      <c r="AE22" s="138">
        <v>2</v>
      </c>
      <c r="AF22" s="137">
        <f t="shared" si="0"/>
        <v>60</v>
      </c>
      <c r="AG22" s="136">
        <f t="shared" si="1"/>
        <v>36</v>
      </c>
      <c r="AH22" s="135">
        <v>18</v>
      </c>
      <c r="AI22" s="135"/>
      <c r="AJ22" s="135">
        <v>18</v>
      </c>
      <c r="AK22" s="135"/>
      <c r="AL22" s="134"/>
      <c r="AM22" s="134"/>
      <c r="AN22" s="134"/>
      <c r="AO22" s="133">
        <f t="shared" si="2"/>
        <v>24</v>
      </c>
      <c r="AP22" s="102"/>
      <c r="AQ22" s="100">
        <v>2</v>
      </c>
      <c r="AR22" s="100">
        <v>2</v>
      </c>
      <c r="AS22" s="100"/>
      <c r="AT22" s="102"/>
      <c r="AU22" s="100"/>
      <c r="AV22" s="100"/>
      <c r="AW22" s="132"/>
      <c r="AX22" s="101">
        <f t="shared" si="3"/>
        <v>0</v>
      </c>
      <c r="AY22" s="100"/>
      <c r="AZ22" s="100"/>
      <c r="BA22" s="132"/>
      <c r="BB22" s="129">
        <f t="shared" si="4"/>
        <v>2</v>
      </c>
      <c r="BC22" s="128">
        <v>1</v>
      </c>
      <c r="BD22" s="128">
        <v>1</v>
      </c>
      <c r="BE22" s="140"/>
      <c r="BI22" s="127"/>
    </row>
    <row r="23" spans="1:109" s="7" customFormat="1" ht="73.5" customHeight="1" x14ac:dyDescent="0.2">
      <c r="B23" s="139">
        <v>3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451" t="s">
        <v>43</v>
      </c>
      <c r="U23" s="452"/>
      <c r="V23" s="453"/>
      <c r="W23" s="457" t="s">
        <v>42</v>
      </c>
      <c r="X23" s="458"/>
      <c r="Y23" s="458"/>
      <c r="Z23" s="458"/>
      <c r="AA23" s="458"/>
      <c r="AB23" s="458"/>
      <c r="AC23" s="458"/>
      <c r="AD23" s="459"/>
      <c r="AE23" s="138">
        <v>3</v>
      </c>
      <c r="AF23" s="137">
        <f t="shared" si="0"/>
        <v>90</v>
      </c>
      <c r="AG23" s="136">
        <f t="shared" si="1"/>
        <v>72</v>
      </c>
      <c r="AH23" s="135"/>
      <c r="AI23" s="135"/>
      <c r="AJ23" s="135">
        <v>72</v>
      </c>
      <c r="AK23" s="135"/>
      <c r="AL23" s="134"/>
      <c r="AM23" s="134"/>
      <c r="AN23" s="134"/>
      <c r="AO23" s="133">
        <f t="shared" si="2"/>
        <v>18</v>
      </c>
      <c r="AP23" s="102"/>
      <c r="AQ23" s="100">
        <v>2</v>
      </c>
      <c r="AR23" s="100">
        <v>1</v>
      </c>
      <c r="AS23" s="100"/>
      <c r="AT23" s="102"/>
      <c r="AU23" s="100"/>
      <c r="AV23" s="100"/>
      <c r="AW23" s="132"/>
      <c r="AX23" s="101">
        <f t="shared" si="3"/>
        <v>2</v>
      </c>
      <c r="AY23" s="100"/>
      <c r="AZ23" s="100">
        <v>2</v>
      </c>
      <c r="BA23" s="132"/>
      <c r="BB23" s="129">
        <f t="shared" si="4"/>
        <v>2</v>
      </c>
      <c r="BC23" s="128"/>
      <c r="BD23" s="128">
        <v>2</v>
      </c>
      <c r="BE23" s="140"/>
      <c r="BI23" s="127"/>
    </row>
    <row r="24" spans="1:109" s="7" customFormat="1" ht="70.5" customHeight="1" x14ac:dyDescent="0.2">
      <c r="B24" s="139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479" t="s">
        <v>41</v>
      </c>
      <c r="U24" s="480"/>
      <c r="V24" s="481"/>
      <c r="W24" s="457" t="s">
        <v>24</v>
      </c>
      <c r="X24" s="458"/>
      <c r="Y24" s="458"/>
      <c r="Z24" s="458"/>
      <c r="AA24" s="458"/>
      <c r="AB24" s="458"/>
      <c r="AC24" s="458"/>
      <c r="AD24" s="459"/>
      <c r="AE24" s="138">
        <v>3</v>
      </c>
      <c r="AF24" s="137">
        <f t="shared" si="0"/>
        <v>90</v>
      </c>
      <c r="AG24" s="136">
        <f t="shared" si="1"/>
        <v>54</v>
      </c>
      <c r="AH24" s="135">
        <v>18</v>
      </c>
      <c r="AI24" s="135"/>
      <c r="AJ24" s="135">
        <v>18</v>
      </c>
      <c r="AK24" s="135"/>
      <c r="AL24" s="134">
        <v>18</v>
      </c>
      <c r="AM24" s="134"/>
      <c r="AN24" s="134"/>
      <c r="AO24" s="133">
        <f t="shared" si="2"/>
        <v>36</v>
      </c>
      <c r="AP24" s="102"/>
      <c r="AQ24" s="100">
        <v>1</v>
      </c>
      <c r="AR24" s="100">
        <v>1</v>
      </c>
      <c r="AS24" s="100"/>
      <c r="AT24" s="102"/>
      <c r="AU24" s="100">
        <v>1</v>
      </c>
      <c r="AV24" s="100"/>
      <c r="AW24" s="132"/>
      <c r="AX24" s="101">
        <f t="shared" si="3"/>
        <v>3</v>
      </c>
      <c r="AY24" s="100">
        <v>1</v>
      </c>
      <c r="AZ24" s="100">
        <v>1</v>
      </c>
      <c r="BA24" s="132">
        <v>1</v>
      </c>
      <c r="BB24" s="129">
        <f t="shared" si="4"/>
        <v>0</v>
      </c>
      <c r="BC24" s="128"/>
      <c r="BD24" s="128"/>
      <c r="BE24" s="61"/>
      <c r="BI24" s="127"/>
    </row>
    <row r="25" spans="1:109" s="7" customFormat="1" ht="70.5" customHeight="1" x14ac:dyDescent="0.2">
      <c r="B25" s="139">
        <v>5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479" t="s">
        <v>40</v>
      </c>
      <c r="U25" s="480"/>
      <c r="V25" s="481"/>
      <c r="W25" s="457" t="s">
        <v>24</v>
      </c>
      <c r="X25" s="458"/>
      <c r="Y25" s="458"/>
      <c r="Z25" s="458"/>
      <c r="AA25" s="458"/>
      <c r="AB25" s="458"/>
      <c r="AC25" s="458"/>
      <c r="AD25" s="459"/>
      <c r="AE25" s="138">
        <v>3</v>
      </c>
      <c r="AF25" s="137">
        <f t="shared" si="0"/>
        <v>90</v>
      </c>
      <c r="AG25" s="136">
        <f t="shared" si="1"/>
        <v>54</v>
      </c>
      <c r="AH25" s="135">
        <v>18</v>
      </c>
      <c r="AI25" s="135"/>
      <c r="AJ25" s="135">
        <v>18</v>
      </c>
      <c r="AK25" s="135"/>
      <c r="AL25" s="134">
        <v>18</v>
      </c>
      <c r="AM25" s="134"/>
      <c r="AN25" s="134"/>
      <c r="AO25" s="133">
        <f t="shared" si="2"/>
        <v>36</v>
      </c>
      <c r="AP25" s="102"/>
      <c r="AQ25" s="100">
        <v>2</v>
      </c>
      <c r="AR25" s="100">
        <v>2</v>
      </c>
      <c r="AS25" s="100"/>
      <c r="AT25" s="102"/>
      <c r="AU25" s="100">
        <v>2</v>
      </c>
      <c r="AV25" s="100"/>
      <c r="AW25" s="132"/>
      <c r="AX25" s="101">
        <f t="shared" si="3"/>
        <v>0</v>
      </c>
      <c r="AY25" s="100"/>
      <c r="AZ25" s="100"/>
      <c r="BA25" s="132"/>
      <c r="BB25" s="129">
        <f t="shared" si="4"/>
        <v>3</v>
      </c>
      <c r="BC25" s="128">
        <v>1</v>
      </c>
      <c r="BD25" s="128">
        <v>1</v>
      </c>
      <c r="BE25" s="61">
        <v>1</v>
      </c>
      <c r="BI25" s="127"/>
    </row>
    <row r="26" spans="1:109" s="7" customFormat="1" ht="49.5" customHeight="1" x14ac:dyDescent="0.2">
      <c r="B26" s="139">
        <v>6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451" t="s">
        <v>39</v>
      </c>
      <c r="U26" s="452"/>
      <c r="V26" s="453"/>
      <c r="W26" s="457" t="s">
        <v>24</v>
      </c>
      <c r="X26" s="458"/>
      <c r="Y26" s="458"/>
      <c r="Z26" s="458"/>
      <c r="AA26" s="458"/>
      <c r="AB26" s="458"/>
      <c r="AC26" s="458"/>
      <c r="AD26" s="459"/>
      <c r="AE26" s="138">
        <v>4</v>
      </c>
      <c r="AF26" s="137">
        <f t="shared" si="0"/>
        <v>120</v>
      </c>
      <c r="AG26" s="136">
        <f t="shared" si="1"/>
        <v>72</v>
      </c>
      <c r="AH26" s="135">
        <v>36</v>
      </c>
      <c r="AI26" s="135"/>
      <c r="AJ26" s="135"/>
      <c r="AK26" s="135"/>
      <c r="AL26" s="134">
        <v>36</v>
      </c>
      <c r="AM26" s="134"/>
      <c r="AN26" s="134"/>
      <c r="AO26" s="133">
        <f t="shared" si="2"/>
        <v>48</v>
      </c>
      <c r="AP26" s="102">
        <v>1</v>
      </c>
      <c r="AQ26" s="100"/>
      <c r="AR26" s="100">
        <v>1</v>
      </c>
      <c r="AS26" s="100"/>
      <c r="AT26" s="102"/>
      <c r="AU26" s="100">
        <v>1</v>
      </c>
      <c r="AV26" s="100"/>
      <c r="AW26" s="132"/>
      <c r="AX26" s="101">
        <f t="shared" si="3"/>
        <v>4</v>
      </c>
      <c r="AY26" s="100">
        <v>2</v>
      </c>
      <c r="AZ26" s="100"/>
      <c r="BA26" s="132">
        <v>2</v>
      </c>
      <c r="BB26" s="129">
        <f t="shared" si="4"/>
        <v>0</v>
      </c>
      <c r="BC26" s="128"/>
      <c r="BD26" s="128"/>
      <c r="BE26" s="61"/>
      <c r="BI26" s="127"/>
    </row>
    <row r="27" spans="1:109" s="7" customFormat="1" ht="72" customHeight="1" x14ac:dyDescent="0.2">
      <c r="B27" s="139">
        <v>7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479" t="s">
        <v>38</v>
      </c>
      <c r="U27" s="480"/>
      <c r="V27" s="481"/>
      <c r="W27" s="457" t="s">
        <v>37</v>
      </c>
      <c r="X27" s="458"/>
      <c r="Y27" s="458"/>
      <c r="Z27" s="458"/>
      <c r="AA27" s="458"/>
      <c r="AB27" s="458"/>
      <c r="AC27" s="458"/>
      <c r="AD27" s="459"/>
      <c r="AE27" s="138">
        <v>3</v>
      </c>
      <c r="AF27" s="137">
        <f t="shared" si="0"/>
        <v>90</v>
      </c>
      <c r="AG27" s="136">
        <f t="shared" si="1"/>
        <v>54</v>
      </c>
      <c r="AH27" s="135">
        <v>18</v>
      </c>
      <c r="AI27" s="135"/>
      <c r="AJ27" s="135">
        <v>36</v>
      </c>
      <c r="AK27" s="135"/>
      <c r="AL27" s="134"/>
      <c r="AM27" s="134"/>
      <c r="AN27" s="134"/>
      <c r="AO27" s="133">
        <f t="shared" si="2"/>
        <v>36</v>
      </c>
      <c r="AP27" s="102"/>
      <c r="AQ27" s="100">
        <v>2</v>
      </c>
      <c r="AR27" s="100"/>
      <c r="AS27" s="100"/>
      <c r="AT27" s="102"/>
      <c r="AU27" s="100">
        <v>2</v>
      </c>
      <c r="AV27" s="100"/>
      <c r="AW27" s="132"/>
      <c r="AX27" s="101">
        <f t="shared" si="3"/>
        <v>0</v>
      </c>
      <c r="AY27" s="100"/>
      <c r="AZ27" s="100"/>
      <c r="BA27" s="132"/>
      <c r="BB27" s="129">
        <f t="shared" si="4"/>
        <v>3</v>
      </c>
      <c r="BC27" s="128">
        <v>1</v>
      </c>
      <c r="BD27" s="128">
        <v>2</v>
      </c>
      <c r="BE27" s="61"/>
      <c r="BI27" s="127"/>
    </row>
    <row r="28" spans="1:109" s="7" customFormat="1" ht="49.5" customHeight="1" x14ac:dyDescent="0.2">
      <c r="B28" s="139">
        <v>8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451" t="s">
        <v>36</v>
      </c>
      <c r="U28" s="452"/>
      <c r="V28" s="453"/>
      <c r="W28" s="457" t="s">
        <v>24</v>
      </c>
      <c r="X28" s="458"/>
      <c r="Y28" s="458"/>
      <c r="Z28" s="458"/>
      <c r="AA28" s="458"/>
      <c r="AB28" s="458"/>
      <c r="AC28" s="458"/>
      <c r="AD28" s="459"/>
      <c r="AE28" s="138">
        <v>4</v>
      </c>
      <c r="AF28" s="137">
        <f t="shared" si="0"/>
        <v>120</v>
      </c>
      <c r="AG28" s="136">
        <f t="shared" si="1"/>
        <v>72</v>
      </c>
      <c r="AH28" s="135">
        <v>36</v>
      </c>
      <c r="AI28" s="135"/>
      <c r="AJ28" s="135">
        <v>36</v>
      </c>
      <c r="AK28" s="135"/>
      <c r="AL28" s="134"/>
      <c r="AM28" s="134"/>
      <c r="AN28" s="134"/>
      <c r="AO28" s="133">
        <f t="shared" si="2"/>
        <v>48</v>
      </c>
      <c r="AP28" s="102">
        <v>1</v>
      </c>
      <c r="AQ28" s="100"/>
      <c r="AR28" s="100">
        <v>1</v>
      </c>
      <c r="AS28" s="100"/>
      <c r="AT28" s="102"/>
      <c r="AU28" s="100"/>
      <c r="AV28" s="100">
        <v>1</v>
      </c>
      <c r="AW28" s="132"/>
      <c r="AX28" s="101">
        <f t="shared" si="3"/>
        <v>4</v>
      </c>
      <c r="AY28" s="100">
        <v>2</v>
      </c>
      <c r="AZ28" s="100">
        <v>2</v>
      </c>
      <c r="BA28" s="132"/>
      <c r="BB28" s="129">
        <f t="shared" si="4"/>
        <v>0</v>
      </c>
      <c r="BC28" s="128"/>
      <c r="BD28" s="128"/>
      <c r="BE28" s="61"/>
      <c r="BI28" s="127"/>
    </row>
    <row r="29" spans="1:109" s="7" customFormat="1" ht="49.5" customHeight="1" x14ac:dyDescent="0.2">
      <c r="B29" s="139">
        <v>9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451" t="s">
        <v>35</v>
      </c>
      <c r="U29" s="452"/>
      <c r="V29" s="453"/>
      <c r="W29" s="457" t="s">
        <v>24</v>
      </c>
      <c r="X29" s="458"/>
      <c r="Y29" s="458"/>
      <c r="Z29" s="458"/>
      <c r="AA29" s="458"/>
      <c r="AB29" s="458"/>
      <c r="AC29" s="458"/>
      <c r="AD29" s="459"/>
      <c r="AE29" s="138">
        <v>4</v>
      </c>
      <c r="AF29" s="137">
        <f t="shared" si="0"/>
        <v>120</v>
      </c>
      <c r="AG29" s="136">
        <f t="shared" si="1"/>
        <v>72</v>
      </c>
      <c r="AH29" s="135">
        <v>36</v>
      </c>
      <c r="AI29" s="135"/>
      <c r="AJ29" s="135">
        <v>36</v>
      </c>
      <c r="AK29" s="135"/>
      <c r="AL29" s="134"/>
      <c r="AM29" s="134"/>
      <c r="AN29" s="134"/>
      <c r="AO29" s="133">
        <f t="shared" si="2"/>
        <v>48</v>
      </c>
      <c r="AP29" s="102"/>
      <c r="AQ29" s="100">
        <v>1</v>
      </c>
      <c r="AR29" s="100">
        <v>1</v>
      </c>
      <c r="AS29" s="100"/>
      <c r="AT29" s="102"/>
      <c r="AU29" s="100"/>
      <c r="AV29" s="100">
        <v>1</v>
      </c>
      <c r="AW29" s="132"/>
      <c r="AX29" s="101">
        <f t="shared" si="3"/>
        <v>4</v>
      </c>
      <c r="AY29" s="100">
        <v>2</v>
      </c>
      <c r="AZ29" s="100">
        <v>2</v>
      </c>
      <c r="BA29" s="132"/>
      <c r="BB29" s="129">
        <f t="shared" si="4"/>
        <v>0</v>
      </c>
      <c r="BC29" s="128"/>
      <c r="BD29" s="128"/>
      <c r="BE29" s="61"/>
      <c r="BI29" s="127"/>
    </row>
    <row r="30" spans="1:109" s="7" customFormat="1" ht="49.5" customHeight="1" x14ac:dyDescent="0.2">
      <c r="B30" s="139">
        <v>10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451" t="s">
        <v>34</v>
      </c>
      <c r="U30" s="452"/>
      <c r="V30" s="453"/>
      <c r="W30" s="457" t="s">
        <v>24</v>
      </c>
      <c r="X30" s="458"/>
      <c r="Y30" s="458"/>
      <c r="Z30" s="458"/>
      <c r="AA30" s="458"/>
      <c r="AB30" s="458"/>
      <c r="AC30" s="458"/>
      <c r="AD30" s="459"/>
      <c r="AE30" s="138">
        <v>4</v>
      </c>
      <c r="AF30" s="137">
        <f t="shared" si="0"/>
        <v>120</v>
      </c>
      <c r="AG30" s="136">
        <f t="shared" si="1"/>
        <v>54</v>
      </c>
      <c r="AH30" s="135">
        <v>18</v>
      </c>
      <c r="AI30" s="135"/>
      <c r="AJ30" s="135">
        <v>36</v>
      </c>
      <c r="AK30" s="135"/>
      <c r="AL30" s="134"/>
      <c r="AM30" s="134"/>
      <c r="AN30" s="134"/>
      <c r="AO30" s="133">
        <f t="shared" si="2"/>
        <v>66</v>
      </c>
      <c r="AP30" s="102">
        <v>2</v>
      </c>
      <c r="AQ30" s="100"/>
      <c r="AR30" s="100">
        <v>2</v>
      </c>
      <c r="AS30" s="100"/>
      <c r="AT30" s="102"/>
      <c r="AU30" s="100"/>
      <c r="AV30" s="100"/>
      <c r="AW30" s="132"/>
      <c r="AX30" s="101">
        <f t="shared" si="3"/>
        <v>0</v>
      </c>
      <c r="AY30" s="100"/>
      <c r="AZ30" s="100"/>
      <c r="BA30" s="132"/>
      <c r="BB30" s="129">
        <f t="shared" si="4"/>
        <v>3</v>
      </c>
      <c r="BC30" s="128">
        <v>1</v>
      </c>
      <c r="BD30" s="128">
        <v>2</v>
      </c>
      <c r="BE30" s="61"/>
      <c r="BI30" s="127"/>
    </row>
    <row r="31" spans="1:109" s="7" customFormat="1" ht="49.5" customHeight="1" x14ac:dyDescent="0.2">
      <c r="B31" s="139">
        <v>11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451" t="s">
        <v>33</v>
      </c>
      <c r="U31" s="452"/>
      <c r="V31" s="453"/>
      <c r="W31" s="457" t="s">
        <v>24</v>
      </c>
      <c r="X31" s="458"/>
      <c r="Y31" s="458"/>
      <c r="Z31" s="458"/>
      <c r="AA31" s="458"/>
      <c r="AB31" s="458"/>
      <c r="AC31" s="458"/>
      <c r="AD31" s="459"/>
      <c r="AE31" s="138">
        <v>5.5</v>
      </c>
      <c r="AF31" s="137">
        <f t="shared" si="0"/>
        <v>165</v>
      </c>
      <c r="AG31" s="136">
        <f t="shared" si="1"/>
        <v>72</v>
      </c>
      <c r="AH31" s="135">
        <v>36</v>
      </c>
      <c r="AI31" s="135"/>
      <c r="AJ31" s="135">
        <v>36</v>
      </c>
      <c r="AK31" s="135"/>
      <c r="AL31" s="134"/>
      <c r="AM31" s="134"/>
      <c r="AN31" s="134"/>
      <c r="AO31" s="133">
        <f t="shared" si="2"/>
        <v>93</v>
      </c>
      <c r="AP31" s="102">
        <v>1</v>
      </c>
      <c r="AQ31" s="100"/>
      <c r="AR31" s="100">
        <v>1</v>
      </c>
      <c r="AS31" s="100"/>
      <c r="AT31" s="102"/>
      <c r="AU31" s="100"/>
      <c r="AV31" s="100"/>
      <c r="AW31" s="132">
        <v>1</v>
      </c>
      <c r="AX31" s="101">
        <f t="shared" si="3"/>
        <v>4</v>
      </c>
      <c r="AY31" s="100">
        <v>2</v>
      </c>
      <c r="AZ31" s="100">
        <v>2</v>
      </c>
      <c r="BA31" s="132"/>
      <c r="BB31" s="129">
        <f t="shared" si="4"/>
        <v>0</v>
      </c>
      <c r="BC31" s="128"/>
      <c r="BD31" s="128"/>
      <c r="BE31" s="61"/>
      <c r="BI31" s="127"/>
    </row>
    <row r="32" spans="1:109" s="7" customFormat="1" ht="49.5" customHeight="1" x14ac:dyDescent="0.2">
      <c r="B32" s="139">
        <v>12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451" t="s">
        <v>32</v>
      </c>
      <c r="U32" s="452"/>
      <c r="V32" s="453"/>
      <c r="W32" s="457" t="s">
        <v>24</v>
      </c>
      <c r="X32" s="458"/>
      <c r="Y32" s="458"/>
      <c r="Z32" s="458"/>
      <c r="AA32" s="458"/>
      <c r="AB32" s="458"/>
      <c r="AC32" s="458"/>
      <c r="AD32" s="459"/>
      <c r="AE32" s="138">
        <v>2.5</v>
      </c>
      <c r="AF32" s="137">
        <f t="shared" si="0"/>
        <v>75</v>
      </c>
      <c r="AG32" s="136">
        <f t="shared" si="1"/>
        <v>54</v>
      </c>
      <c r="AH32" s="135">
        <v>18</v>
      </c>
      <c r="AI32" s="135"/>
      <c r="AJ32" s="135">
        <v>36</v>
      </c>
      <c r="AK32" s="135"/>
      <c r="AL32" s="134"/>
      <c r="AM32" s="134"/>
      <c r="AN32" s="134"/>
      <c r="AO32" s="133">
        <f t="shared" si="2"/>
        <v>21</v>
      </c>
      <c r="AP32" s="102">
        <v>2</v>
      </c>
      <c r="AQ32" s="100"/>
      <c r="AR32" s="100">
        <v>2</v>
      </c>
      <c r="AS32" s="100"/>
      <c r="AT32" s="102"/>
      <c r="AU32" s="100"/>
      <c r="AV32" s="100">
        <v>2</v>
      </c>
      <c r="AW32" s="132"/>
      <c r="AX32" s="101">
        <f t="shared" si="3"/>
        <v>0</v>
      </c>
      <c r="AY32" s="100"/>
      <c r="AZ32" s="100"/>
      <c r="BA32" s="132"/>
      <c r="BB32" s="129">
        <f t="shared" si="4"/>
        <v>3</v>
      </c>
      <c r="BC32" s="128">
        <v>1</v>
      </c>
      <c r="BD32" s="128">
        <v>2</v>
      </c>
      <c r="BE32" s="61"/>
      <c r="BI32" s="127"/>
    </row>
    <row r="33" spans="1:104" s="7" customFormat="1" ht="50.1" customHeight="1" x14ac:dyDescent="0.2">
      <c r="B33" s="216">
        <v>13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624" t="s">
        <v>26</v>
      </c>
      <c r="U33" s="625"/>
      <c r="V33" s="626"/>
      <c r="W33" s="627" t="s">
        <v>24</v>
      </c>
      <c r="X33" s="628"/>
      <c r="Y33" s="628"/>
      <c r="Z33" s="628"/>
      <c r="AA33" s="628"/>
      <c r="AB33" s="628"/>
      <c r="AC33" s="628"/>
      <c r="AD33" s="629"/>
      <c r="AE33" s="217">
        <v>5</v>
      </c>
      <c r="AF33" s="218">
        <f>AE33*30</f>
        <v>150</v>
      </c>
      <c r="AG33" s="219">
        <f>AH33+AJ33+AL33+AN33</f>
        <v>72</v>
      </c>
      <c r="AH33" s="106">
        <v>36</v>
      </c>
      <c r="AI33" s="106"/>
      <c r="AJ33" s="106">
        <v>36</v>
      </c>
      <c r="AK33" s="106"/>
      <c r="AL33" s="105"/>
      <c r="AM33" s="105"/>
      <c r="AN33" s="105"/>
      <c r="AO33" s="220">
        <f>AF33-AG33</f>
        <v>78</v>
      </c>
      <c r="AP33" s="104"/>
      <c r="AQ33" s="103">
        <v>2</v>
      </c>
      <c r="AR33" s="103">
        <v>2</v>
      </c>
      <c r="AS33" s="103"/>
      <c r="AT33" s="96"/>
      <c r="AU33" s="95"/>
      <c r="AV33" s="95"/>
      <c r="AW33" s="221"/>
      <c r="AX33" s="131">
        <f>AY33+AZ33+BA33</f>
        <v>0</v>
      </c>
      <c r="AY33" s="95"/>
      <c r="AZ33" s="95"/>
      <c r="BA33" s="95"/>
      <c r="BB33" s="131">
        <f>BC33+BD33+BE33</f>
        <v>4</v>
      </c>
      <c r="BC33" s="95">
        <v>2</v>
      </c>
      <c r="BD33" s="95">
        <v>2</v>
      </c>
      <c r="BE33" s="222"/>
    </row>
    <row r="34" spans="1:104" s="225" customFormat="1" ht="50.1" customHeight="1" x14ac:dyDescent="0.2">
      <c r="A34" s="448"/>
      <c r="B34" s="109">
        <v>14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451" t="s">
        <v>25</v>
      </c>
      <c r="U34" s="630"/>
      <c r="V34" s="631"/>
      <c r="W34" s="457" t="s">
        <v>24</v>
      </c>
      <c r="X34" s="458"/>
      <c r="Y34" s="458"/>
      <c r="Z34" s="458"/>
      <c r="AA34" s="458"/>
      <c r="AB34" s="458"/>
      <c r="AC34" s="458"/>
      <c r="AD34" s="459"/>
      <c r="AE34" s="227">
        <v>4</v>
      </c>
      <c r="AF34" s="228">
        <f>AE34*30</f>
        <v>120</v>
      </c>
      <c r="AG34" s="107">
        <f>AH34+AJ34+AL34+AN34</f>
        <v>72</v>
      </c>
      <c r="AH34" s="117">
        <v>36</v>
      </c>
      <c r="AI34" s="117"/>
      <c r="AJ34" s="117">
        <v>36</v>
      </c>
      <c r="AK34" s="117"/>
      <c r="AL34" s="116"/>
      <c r="AM34" s="116"/>
      <c r="AN34" s="116"/>
      <c r="AO34" s="215">
        <f>AF34-AG34</f>
        <v>48</v>
      </c>
      <c r="AP34" s="115"/>
      <c r="AQ34" s="114">
        <v>1</v>
      </c>
      <c r="AR34" s="114">
        <v>1</v>
      </c>
      <c r="AS34" s="114"/>
      <c r="AT34" s="115"/>
      <c r="AU34" s="114"/>
      <c r="AV34" s="114">
        <v>1</v>
      </c>
      <c r="AW34" s="229"/>
      <c r="AX34" s="230">
        <f>AY34+AZ34+BA34</f>
        <v>4</v>
      </c>
      <c r="AY34" s="114">
        <v>2</v>
      </c>
      <c r="AZ34" s="114">
        <v>2</v>
      </c>
      <c r="BA34" s="114"/>
      <c r="BB34" s="230">
        <f>BC34+BD34+BE34</f>
        <v>0</v>
      </c>
      <c r="BC34" s="114"/>
      <c r="BD34" s="114"/>
      <c r="BE34" s="231"/>
      <c r="BF34" s="252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</row>
    <row r="35" spans="1:104" s="7" customFormat="1" ht="49.5" customHeight="1" x14ac:dyDescent="0.2">
      <c r="A35" s="448"/>
      <c r="B35" s="232">
        <v>15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485" t="s">
        <v>31</v>
      </c>
      <c r="U35" s="486"/>
      <c r="V35" s="487"/>
      <c r="W35" s="621" t="s">
        <v>24</v>
      </c>
      <c r="X35" s="622"/>
      <c r="Y35" s="622"/>
      <c r="Z35" s="622"/>
      <c r="AA35" s="622"/>
      <c r="AB35" s="622"/>
      <c r="AC35" s="622"/>
      <c r="AD35" s="623"/>
      <c r="AE35" s="233">
        <v>4</v>
      </c>
      <c r="AF35" s="234">
        <f t="shared" si="0"/>
        <v>120</v>
      </c>
      <c r="AG35" s="235">
        <f t="shared" si="1"/>
        <v>72</v>
      </c>
      <c r="AH35" s="236">
        <v>36</v>
      </c>
      <c r="AI35" s="236"/>
      <c r="AJ35" s="236">
        <v>36</v>
      </c>
      <c r="AK35" s="236"/>
      <c r="AL35" s="237"/>
      <c r="AM35" s="237"/>
      <c r="AN35" s="237"/>
      <c r="AO35" s="238">
        <f t="shared" si="2"/>
        <v>48</v>
      </c>
      <c r="AP35" s="96">
        <v>2</v>
      </c>
      <c r="AQ35" s="95"/>
      <c r="AR35" s="95">
        <v>2</v>
      </c>
      <c r="AS35" s="95"/>
      <c r="AT35" s="96"/>
      <c r="AU35" s="95"/>
      <c r="AV35" s="95"/>
      <c r="AW35" s="130"/>
      <c r="AX35" s="131">
        <f t="shared" si="3"/>
        <v>0</v>
      </c>
      <c r="AY35" s="95"/>
      <c r="AZ35" s="95"/>
      <c r="BA35" s="130"/>
      <c r="BB35" s="239">
        <f t="shared" si="4"/>
        <v>4</v>
      </c>
      <c r="BC35" s="240">
        <v>2</v>
      </c>
      <c r="BD35" s="240">
        <v>2</v>
      </c>
      <c r="BE35" s="241"/>
      <c r="BF35" s="252"/>
      <c r="BI35" s="208"/>
    </row>
    <row r="36" spans="1:104" s="225" customFormat="1" ht="49.5" customHeight="1" x14ac:dyDescent="0.2">
      <c r="A36" s="448"/>
      <c r="B36" s="109">
        <v>16</v>
      </c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479" t="s">
        <v>27</v>
      </c>
      <c r="U36" s="480"/>
      <c r="V36" s="481"/>
      <c r="W36" s="457" t="s">
        <v>24</v>
      </c>
      <c r="X36" s="458"/>
      <c r="Y36" s="458"/>
      <c r="Z36" s="458"/>
      <c r="AA36" s="458"/>
      <c r="AB36" s="458"/>
      <c r="AC36" s="458"/>
      <c r="AD36" s="459"/>
      <c r="AE36" s="227">
        <v>4.5</v>
      </c>
      <c r="AF36" s="228">
        <f>AE36*30</f>
        <v>135</v>
      </c>
      <c r="AG36" s="107">
        <f>AH36+AJ36+AL36+AN36</f>
        <v>72</v>
      </c>
      <c r="AH36" s="117">
        <v>36</v>
      </c>
      <c r="AI36" s="117"/>
      <c r="AJ36" s="117">
        <v>36</v>
      </c>
      <c r="AK36" s="117"/>
      <c r="AL36" s="116"/>
      <c r="AM36" s="116"/>
      <c r="AN36" s="116"/>
      <c r="AO36" s="215">
        <f>AF36-AG36</f>
        <v>63</v>
      </c>
      <c r="AP36" s="115"/>
      <c r="AQ36" s="114">
        <v>2</v>
      </c>
      <c r="AR36" s="114">
        <v>2</v>
      </c>
      <c r="AS36" s="114"/>
      <c r="AT36" s="115"/>
      <c r="AU36" s="114"/>
      <c r="AV36" s="114">
        <v>2</v>
      </c>
      <c r="AW36" s="229"/>
      <c r="AX36" s="230">
        <f>AY36+AZ36+BA36</f>
        <v>0</v>
      </c>
      <c r="AY36" s="114"/>
      <c r="AZ36" s="114"/>
      <c r="BA36" s="114"/>
      <c r="BB36" s="230">
        <f>BC36+BD36+BE36</f>
        <v>4</v>
      </c>
      <c r="BC36" s="114">
        <v>2</v>
      </c>
      <c r="BD36" s="114">
        <v>2</v>
      </c>
      <c r="BE36" s="231"/>
      <c r="BF36" s="252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</row>
    <row r="37" spans="1:104" s="7" customFormat="1" ht="49.5" customHeight="1" thickBot="1" x14ac:dyDescent="0.25">
      <c r="B37" s="139">
        <v>17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454" t="s">
        <v>220</v>
      </c>
      <c r="U37" s="455"/>
      <c r="V37" s="456"/>
      <c r="W37" s="460" t="s">
        <v>221</v>
      </c>
      <c r="X37" s="461"/>
      <c r="Y37" s="461"/>
      <c r="Z37" s="461"/>
      <c r="AA37" s="461"/>
      <c r="AB37" s="461"/>
      <c r="AC37" s="461"/>
      <c r="AD37" s="462"/>
      <c r="AE37" s="138">
        <v>2.5</v>
      </c>
      <c r="AF37" s="223">
        <f t="shared" si="0"/>
        <v>75</v>
      </c>
      <c r="AG37" s="136">
        <f t="shared" si="1"/>
        <v>72</v>
      </c>
      <c r="AH37" s="135"/>
      <c r="AI37" s="135"/>
      <c r="AJ37" s="135">
        <v>72</v>
      </c>
      <c r="AK37" s="135"/>
      <c r="AL37" s="134"/>
      <c r="AM37" s="134"/>
      <c r="AN37" s="134"/>
      <c r="AO37" s="133">
        <f t="shared" si="2"/>
        <v>3</v>
      </c>
      <c r="AP37" s="102"/>
      <c r="AQ37" s="100">
        <v>2</v>
      </c>
      <c r="AR37" s="100">
        <v>1</v>
      </c>
      <c r="AS37" s="100"/>
      <c r="AT37" s="102"/>
      <c r="AU37" s="100"/>
      <c r="AV37" s="100"/>
      <c r="AW37" s="132"/>
      <c r="AX37" s="131">
        <f t="shared" si="3"/>
        <v>2</v>
      </c>
      <c r="AY37" s="95"/>
      <c r="AZ37" s="95">
        <v>2</v>
      </c>
      <c r="BA37" s="130"/>
      <c r="BB37" s="129">
        <f t="shared" si="4"/>
        <v>2</v>
      </c>
      <c r="BC37" s="128"/>
      <c r="BD37" s="128">
        <v>2</v>
      </c>
      <c r="BE37" s="224"/>
      <c r="BI37" s="127"/>
    </row>
    <row r="38" spans="1:104" s="7" customFormat="1" ht="50.1" customHeight="1" thickBot="1" x14ac:dyDescent="0.25">
      <c r="B38" s="482" t="s">
        <v>28</v>
      </c>
      <c r="C38" s="483"/>
      <c r="D38" s="483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4"/>
      <c r="AE38" s="126">
        <f t="shared" ref="AE38:AO38" si="5">SUM(AE21:AE37)</f>
        <v>60</v>
      </c>
      <c r="AF38" s="125">
        <f t="shared" si="5"/>
        <v>1800</v>
      </c>
      <c r="AG38" s="124">
        <f t="shared" si="5"/>
        <v>1062</v>
      </c>
      <c r="AH38" s="123">
        <f t="shared" si="5"/>
        <v>414</v>
      </c>
      <c r="AI38" s="123">
        <f t="shared" si="5"/>
        <v>0</v>
      </c>
      <c r="AJ38" s="123">
        <f t="shared" si="5"/>
        <v>576</v>
      </c>
      <c r="AK38" s="123">
        <f t="shared" si="5"/>
        <v>0</v>
      </c>
      <c r="AL38" s="122">
        <f t="shared" si="5"/>
        <v>72</v>
      </c>
      <c r="AM38" s="122">
        <f t="shared" si="5"/>
        <v>0</v>
      </c>
      <c r="AN38" s="122">
        <f t="shared" si="5"/>
        <v>0</v>
      </c>
      <c r="AO38" s="121">
        <f t="shared" si="5"/>
        <v>738</v>
      </c>
      <c r="AP38" s="99">
        <f t="shared" ref="AP38:AW38" si="6">COUNT(AP21:AP37)</f>
        <v>6</v>
      </c>
      <c r="AQ38" s="97">
        <f t="shared" si="6"/>
        <v>11</v>
      </c>
      <c r="AR38" s="97">
        <f t="shared" si="6"/>
        <v>16</v>
      </c>
      <c r="AS38" s="97">
        <f t="shared" si="6"/>
        <v>0</v>
      </c>
      <c r="AT38" s="99">
        <f t="shared" si="6"/>
        <v>0</v>
      </c>
      <c r="AU38" s="97">
        <f t="shared" si="6"/>
        <v>4</v>
      </c>
      <c r="AV38" s="97">
        <f t="shared" si="6"/>
        <v>5</v>
      </c>
      <c r="AW38" s="120">
        <f t="shared" si="6"/>
        <v>1</v>
      </c>
      <c r="AX38" s="98">
        <f t="shared" ref="AX38:BE38" si="7">SUM(AX21:AX37)</f>
        <v>29</v>
      </c>
      <c r="AY38" s="97">
        <f t="shared" si="7"/>
        <v>12</v>
      </c>
      <c r="AZ38" s="97">
        <f t="shared" si="7"/>
        <v>14</v>
      </c>
      <c r="BA38" s="119">
        <f t="shared" si="7"/>
        <v>3</v>
      </c>
      <c r="BB38" s="98">
        <f t="shared" si="7"/>
        <v>30</v>
      </c>
      <c r="BC38" s="97">
        <f t="shared" si="7"/>
        <v>11</v>
      </c>
      <c r="BD38" s="97">
        <f t="shared" si="7"/>
        <v>18</v>
      </c>
      <c r="BE38" s="119">
        <f t="shared" si="7"/>
        <v>1</v>
      </c>
    </row>
    <row r="39" spans="1:104" s="7" customFormat="1" ht="50.1" customHeight="1" thickBot="1" x14ac:dyDescent="0.25">
      <c r="B39" s="595" t="s">
        <v>23</v>
      </c>
      <c r="C39" s="596"/>
      <c r="D39" s="596"/>
      <c r="E39" s="596"/>
      <c r="F39" s="596"/>
      <c r="G39" s="596"/>
      <c r="H39" s="596"/>
      <c r="I39" s="596"/>
      <c r="J39" s="596"/>
      <c r="K39" s="596"/>
      <c r="L39" s="596"/>
      <c r="M39" s="596"/>
      <c r="N39" s="596"/>
      <c r="O39" s="596"/>
      <c r="P39" s="596"/>
      <c r="Q39" s="596"/>
      <c r="R39" s="596"/>
      <c r="S39" s="596"/>
      <c r="T39" s="596"/>
      <c r="U39" s="596"/>
      <c r="V39" s="596"/>
      <c r="W39" s="596"/>
      <c r="X39" s="596"/>
      <c r="Y39" s="596"/>
      <c r="Z39" s="596"/>
      <c r="AA39" s="596"/>
      <c r="AB39" s="596"/>
      <c r="AC39" s="596"/>
      <c r="AD39" s="597"/>
      <c r="AE39" s="440">
        <f>AE38</f>
        <v>60</v>
      </c>
      <c r="AF39" s="125">
        <f t="shared" ref="AF39:BE39" si="8">AF38</f>
        <v>1800</v>
      </c>
      <c r="AG39" s="441">
        <f t="shared" si="8"/>
        <v>1062</v>
      </c>
      <c r="AH39" s="442">
        <f t="shared" si="8"/>
        <v>414</v>
      </c>
      <c r="AI39" s="442">
        <f t="shared" si="8"/>
        <v>0</v>
      </c>
      <c r="AJ39" s="442">
        <f t="shared" si="8"/>
        <v>576</v>
      </c>
      <c r="AK39" s="442">
        <f t="shared" si="8"/>
        <v>0</v>
      </c>
      <c r="AL39" s="443">
        <f t="shared" si="8"/>
        <v>72</v>
      </c>
      <c r="AM39" s="443">
        <f t="shared" si="8"/>
        <v>0</v>
      </c>
      <c r="AN39" s="443">
        <f t="shared" si="8"/>
        <v>0</v>
      </c>
      <c r="AO39" s="121">
        <f t="shared" si="8"/>
        <v>738</v>
      </c>
      <c r="AP39" s="444">
        <f t="shared" si="8"/>
        <v>6</v>
      </c>
      <c r="AQ39" s="258">
        <f t="shared" si="8"/>
        <v>11</v>
      </c>
      <c r="AR39" s="258">
        <f t="shared" si="8"/>
        <v>16</v>
      </c>
      <c r="AS39" s="97">
        <f t="shared" si="8"/>
        <v>0</v>
      </c>
      <c r="AT39" s="99">
        <f t="shared" si="8"/>
        <v>0</v>
      </c>
      <c r="AU39" s="97">
        <f t="shared" si="8"/>
        <v>4</v>
      </c>
      <c r="AV39" s="97">
        <f t="shared" si="8"/>
        <v>5</v>
      </c>
      <c r="AW39" s="119">
        <f t="shared" si="8"/>
        <v>1</v>
      </c>
      <c r="AX39" s="96">
        <f t="shared" si="8"/>
        <v>29</v>
      </c>
      <c r="AY39" s="95">
        <f t="shared" si="8"/>
        <v>12</v>
      </c>
      <c r="AZ39" s="95">
        <f t="shared" si="8"/>
        <v>14</v>
      </c>
      <c r="BA39" s="95">
        <f t="shared" si="8"/>
        <v>3</v>
      </c>
      <c r="BB39" s="94">
        <f t="shared" si="8"/>
        <v>30</v>
      </c>
      <c r="BC39" s="93">
        <f t="shared" si="8"/>
        <v>11</v>
      </c>
      <c r="BD39" s="93">
        <f t="shared" si="8"/>
        <v>18</v>
      </c>
      <c r="BE39" s="92">
        <f t="shared" si="8"/>
        <v>1</v>
      </c>
    </row>
    <row r="40" spans="1:104" s="7" customFormat="1" ht="50.1" customHeight="1" thickBot="1" x14ac:dyDescent="0.25">
      <c r="B40" s="598" t="s">
        <v>22</v>
      </c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600"/>
      <c r="AE40" s="88">
        <f t="shared" ref="AE40:BE40" si="9">AE39</f>
        <v>60</v>
      </c>
      <c r="AF40" s="91">
        <f t="shared" si="9"/>
        <v>1800</v>
      </c>
      <c r="AG40" s="89">
        <f t="shared" si="9"/>
        <v>1062</v>
      </c>
      <c r="AH40" s="87">
        <f t="shared" si="9"/>
        <v>414</v>
      </c>
      <c r="AI40" s="87">
        <f t="shared" si="9"/>
        <v>0</v>
      </c>
      <c r="AJ40" s="87">
        <f t="shared" si="9"/>
        <v>576</v>
      </c>
      <c r="AK40" s="87">
        <f t="shared" si="9"/>
        <v>0</v>
      </c>
      <c r="AL40" s="86">
        <f t="shared" si="9"/>
        <v>72</v>
      </c>
      <c r="AM40" s="86">
        <f t="shared" si="9"/>
        <v>0</v>
      </c>
      <c r="AN40" s="91">
        <f t="shared" si="9"/>
        <v>0</v>
      </c>
      <c r="AO40" s="90">
        <f t="shared" si="9"/>
        <v>738</v>
      </c>
      <c r="AP40" s="89">
        <f t="shared" si="9"/>
        <v>6</v>
      </c>
      <c r="AQ40" s="87">
        <f t="shared" si="9"/>
        <v>11</v>
      </c>
      <c r="AR40" s="87">
        <f t="shared" si="9"/>
        <v>16</v>
      </c>
      <c r="AS40" s="87">
        <f t="shared" si="9"/>
        <v>0</v>
      </c>
      <c r="AT40" s="89">
        <f t="shared" si="9"/>
        <v>0</v>
      </c>
      <c r="AU40" s="87">
        <f t="shared" si="9"/>
        <v>4</v>
      </c>
      <c r="AV40" s="87">
        <f t="shared" si="9"/>
        <v>5</v>
      </c>
      <c r="AW40" s="86">
        <f t="shared" si="9"/>
        <v>1</v>
      </c>
      <c r="AX40" s="88">
        <f t="shared" si="9"/>
        <v>29</v>
      </c>
      <c r="AY40" s="87">
        <f t="shared" si="9"/>
        <v>12</v>
      </c>
      <c r="AZ40" s="87">
        <f t="shared" si="9"/>
        <v>14</v>
      </c>
      <c r="BA40" s="86">
        <f t="shared" si="9"/>
        <v>3</v>
      </c>
      <c r="BB40" s="445">
        <f t="shared" si="9"/>
        <v>30</v>
      </c>
      <c r="BC40" s="446">
        <f t="shared" si="9"/>
        <v>11</v>
      </c>
      <c r="BD40" s="446">
        <f t="shared" si="9"/>
        <v>18</v>
      </c>
      <c r="BE40" s="447">
        <f t="shared" si="9"/>
        <v>1</v>
      </c>
    </row>
    <row r="41" spans="1:104" s="7" customFormat="1" ht="39.950000000000003" customHeight="1" x14ac:dyDescent="0.2">
      <c r="B41" s="61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16"/>
      <c r="V41" s="616"/>
      <c r="W41" s="59"/>
      <c r="X41" s="59"/>
      <c r="Y41" s="58"/>
      <c r="Z41" s="58"/>
      <c r="AA41" s="82"/>
      <c r="AB41" s="602" t="s">
        <v>21</v>
      </c>
      <c r="AC41" s="603"/>
      <c r="AD41" s="604"/>
      <c r="AE41" s="618" t="s">
        <v>20</v>
      </c>
      <c r="AF41" s="619"/>
      <c r="AG41" s="619"/>
      <c r="AH41" s="619"/>
      <c r="AI41" s="619"/>
      <c r="AJ41" s="619"/>
      <c r="AK41" s="619"/>
      <c r="AL41" s="619"/>
      <c r="AM41" s="619"/>
      <c r="AN41" s="619"/>
      <c r="AO41" s="620"/>
      <c r="AP41" s="79">
        <f t="shared" ref="AP41:AP48" si="10">AX41+BB41</f>
        <v>6</v>
      </c>
      <c r="AQ41" s="78"/>
      <c r="AR41" s="78"/>
      <c r="AS41" s="78"/>
      <c r="AT41" s="81"/>
      <c r="AU41" s="78"/>
      <c r="AV41" s="78"/>
      <c r="AW41" s="80"/>
      <c r="AX41" s="79">
        <v>3</v>
      </c>
      <c r="AY41" s="78"/>
      <c r="AZ41" s="78"/>
      <c r="BA41" s="77"/>
      <c r="BB41" s="76">
        <v>3</v>
      </c>
      <c r="BC41" s="75"/>
      <c r="BD41" s="75"/>
      <c r="BE41" s="74"/>
    </row>
    <row r="42" spans="1:104" s="7" customFormat="1" ht="39.950000000000003" customHeight="1" x14ac:dyDescent="0.2">
      <c r="B42" s="615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473"/>
      <c r="V42" s="473"/>
      <c r="W42" s="59"/>
      <c r="X42" s="59"/>
      <c r="Y42" s="58"/>
      <c r="Z42" s="58"/>
      <c r="AA42" s="58"/>
      <c r="AB42" s="605"/>
      <c r="AC42" s="606"/>
      <c r="AD42" s="607"/>
      <c r="AE42" s="476" t="s">
        <v>19</v>
      </c>
      <c r="AF42" s="477"/>
      <c r="AG42" s="477"/>
      <c r="AH42" s="477"/>
      <c r="AI42" s="477"/>
      <c r="AJ42" s="477"/>
      <c r="AK42" s="477"/>
      <c r="AL42" s="477"/>
      <c r="AM42" s="477"/>
      <c r="AN42" s="477"/>
      <c r="AO42" s="478"/>
      <c r="AP42" s="66">
        <f t="shared" si="10"/>
        <v>11</v>
      </c>
      <c r="AQ42" s="65"/>
      <c r="AR42" s="65"/>
      <c r="AS42" s="65"/>
      <c r="AT42" s="68"/>
      <c r="AU42" s="65"/>
      <c r="AV42" s="65"/>
      <c r="AW42" s="67"/>
      <c r="AX42" s="66">
        <v>4</v>
      </c>
      <c r="AY42" s="65"/>
      <c r="AZ42" s="65"/>
      <c r="BA42" s="64"/>
      <c r="BB42" s="63">
        <v>7</v>
      </c>
      <c r="BC42" s="62"/>
      <c r="BD42" s="62"/>
      <c r="BE42" s="61"/>
    </row>
    <row r="43" spans="1:104" s="7" customFormat="1" ht="39.950000000000003" customHeight="1" x14ac:dyDescent="0.2">
      <c r="B43" s="615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473"/>
      <c r="V43" s="473"/>
      <c r="W43" s="59"/>
      <c r="X43" s="59"/>
      <c r="Y43" s="58"/>
      <c r="Z43" s="58"/>
      <c r="AA43" s="58"/>
      <c r="AB43" s="605"/>
      <c r="AC43" s="606"/>
      <c r="AD43" s="607"/>
      <c r="AE43" s="476" t="s">
        <v>18</v>
      </c>
      <c r="AF43" s="477"/>
      <c r="AG43" s="477"/>
      <c r="AH43" s="477"/>
      <c r="AI43" s="477"/>
      <c r="AJ43" s="477"/>
      <c r="AK43" s="477"/>
      <c r="AL43" s="477"/>
      <c r="AM43" s="477"/>
      <c r="AN43" s="477"/>
      <c r="AO43" s="478"/>
      <c r="AP43" s="66">
        <f t="shared" si="10"/>
        <v>16</v>
      </c>
      <c r="AQ43" s="65"/>
      <c r="AR43" s="65"/>
      <c r="AS43" s="65"/>
      <c r="AT43" s="68"/>
      <c r="AU43" s="65"/>
      <c r="AV43" s="65"/>
      <c r="AW43" s="67"/>
      <c r="AX43" s="66">
        <v>9</v>
      </c>
      <c r="AY43" s="65"/>
      <c r="AZ43" s="65"/>
      <c r="BA43" s="64"/>
      <c r="BB43" s="63">
        <v>7</v>
      </c>
      <c r="BC43" s="62"/>
      <c r="BD43" s="62"/>
      <c r="BE43" s="61"/>
    </row>
    <row r="44" spans="1:104" s="7" customFormat="1" ht="39.950000000000003" customHeight="1" x14ac:dyDescent="0.2">
      <c r="B44" s="615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73" t="s">
        <v>17</v>
      </c>
      <c r="U44" s="474"/>
      <c r="V44" s="474"/>
      <c r="W44" s="59"/>
      <c r="X44" s="59"/>
      <c r="Y44" s="58"/>
      <c r="Z44" s="58"/>
      <c r="AA44" s="58"/>
      <c r="AB44" s="605"/>
      <c r="AC44" s="606"/>
      <c r="AD44" s="607"/>
      <c r="AE44" s="476" t="s">
        <v>16</v>
      </c>
      <c r="AF44" s="477"/>
      <c r="AG44" s="477"/>
      <c r="AH44" s="477"/>
      <c r="AI44" s="477"/>
      <c r="AJ44" s="477"/>
      <c r="AK44" s="477"/>
      <c r="AL44" s="477"/>
      <c r="AM44" s="477"/>
      <c r="AN44" s="477"/>
      <c r="AO44" s="478"/>
      <c r="AP44" s="66">
        <f t="shared" si="10"/>
        <v>0</v>
      </c>
      <c r="AQ44" s="65"/>
      <c r="AR44" s="65"/>
      <c r="AS44" s="65"/>
      <c r="AT44" s="68"/>
      <c r="AU44" s="65"/>
      <c r="AV44" s="65"/>
      <c r="AW44" s="67"/>
      <c r="AX44" s="66"/>
      <c r="AY44" s="65"/>
      <c r="AZ44" s="65"/>
      <c r="BA44" s="64"/>
      <c r="BB44" s="63"/>
      <c r="BC44" s="62"/>
      <c r="BD44" s="62"/>
      <c r="BE44" s="61"/>
    </row>
    <row r="45" spans="1:104" s="7" customFormat="1" ht="39.950000000000003" customHeight="1" x14ac:dyDescent="0.4">
      <c r="B45" s="615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17" t="s">
        <v>15</v>
      </c>
      <c r="U45" s="617"/>
      <c r="V45" s="69"/>
      <c r="W45" s="59"/>
      <c r="X45" s="59"/>
      <c r="Y45" s="72"/>
      <c r="Z45" s="72"/>
      <c r="AA45" s="72"/>
      <c r="AB45" s="605"/>
      <c r="AC45" s="606"/>
      <c r="AD45" s="607"/>
      <c r="AE45" s="476" t="s">
        <v>14</v>
      </c>
      <c r="AF45" s="477"/>
      <c r="AG45" s="477"/>
      <c r="AH45" s="477"/>
      <c r="AI45" s="477"/>
      <c r="AJ45" s="477"/>
      <c r="AK45" s="477"/>
      <c r="AL45" s="477"/>
      <c r="AM45" s="477"/>
      <c r="AN45" s="477"/>
      <c r="AO45" s="478"/>
      <c r="AP45" s="66">
        <f t="shared" si="10"/>
        <v>0</v>
      </c>
      <c r="AQ45" s="65"/>
      <c r="AR45" s="65"/>
      <c r="AS45" s="65"/>
      <c r="AT45" s="68"/>
      <c r="AU45" s="65"/>
      <c r="AV45" s="65"/>
      <c r="AW45" s="67"/>
      <c r="AX45" s="66"/>
      <c r="AY45" s="65"/>
      <c r="AZ45" s="65"/>
      <c r="BA45" s="64"/>
      <c r="BB45" s="63"/>
      <c r="BC45" s="62"/>
      <c r="BD45" s="62"/>
      <c r="BE45" s="61"/>
    </row>
    <row r="46" spans="1:104" s="7" customFormat="1" ht="39.950000000000003" customHeight="1" x14ac:dyDescent="0.2">
      <c r="B46" s="615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475" t="s">
        <v>13</v>
      </c>
      <c r="U46" s="475"/>
      <c r="V46" s="69"/>
      <c r="W46" s="59"/>
      <c r="X46" s="59"/>
      <c r="Y46" s="58"/>
      <c r="Z46" s="58"/>
      <c r="AA46" s="58"/>
      <c r="AB46" s="605"/>
      <c r="AC46" s="606"/>
      <c r="AD46" s="607"/>
      <c r="AE46" s="476" t="s">
        <v>12</v>
      </c>
      <c r="AF46" s="477"/>
      <c r="AG46" s="477"/>
      <c r="AH46" s="477"/>
      <c r="AI46" s="477"/>
      <c r="AJ46" s="477"/>
      <c r="AK46" s="477"/>
      <c r="AL46" s="477"/>
      <c r="AM46" s="477"/>
      <c r="AN46" s="477"/>
      <c r="AO46" s="478"/>
      <c r="AP46" s="66">
        <f t="shared" si="10"/>
        <v>4</v>
      </c>
      <c r="AQ46" s="65"/>
      <c r="AR46" s="65"/>
      <c r="AS46" s="65"/>
      <c r="AT46" s="68"/>
      <c r="AU46" s="65"/>
      <c r="AV46" s="65"/>
      <c r="AW46" s="67"/>
      <c r="AX46" s="66">
        <v>2</v>
      </c>
      <c r="AY46" s="65"/>
      <c r="AZ46" s="65"/>
      <c r="BA46" s="64"/>
      <c r="BB46" s="63">
        <v>2</v>
      </c>
      <c r="BC46" s="62"/>
      <c r="BD46" s="62"/>
      <c r="BE46" s="61"/>
    </row>
    <row r="47" spans="1:104" s="7" customFormat="1" ht="39.950000000000003" customHeight="1" x14ac:dyDescent="0.2">
      <c r="B47" s="615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71" t="s">
        <v>11</v>
      </c>
      <c r="U47" s="70"/>
      <c r="V47" s="69"/>
      <c r="W47" s="59"/>
      <c r="X47" s="59"/>
      <c r="Y47" s="58"/>
      <c r="Z47" s="58"/>
      <c r="AA47" s="58"/>
      <c r="AB47" s="605"/>
      <c r="AC47" s="606"/>
      <c r="AD47" s="607"/>
      <c r="AE47" s="476" t="s">
        <v>10</v>
      </c>
      <c r="AF47" s="477"/>
      <c r="AG47" s="477"/>
      <c r="AH47" s="477"/>
      <c r="AI47" s="477"/>
      <c r="AJ47" s="477"/>
      <c r="AK47" s="477"/>
      <c r="AL47" s="477"/>
      <c r="AM47" s="477"/>
      <c r="AN47" s="477"/>
      <c r="AO47" s="478"/>
      <c r="AP47" s="66">
        <f t="shared" si="10"/>
        <v>5</v>
      </c>
      <c r="AQ47" s="65"/>
      <c r="AR47" s="65"/>
      <c r="AS47" s="65"/>
      <c r="AT47" s="68"/>
      <c r="AU47" s="65"/>
      <c r="AV47" s="65"/>
      <c r="AW47" s="67"/>
      <c r="AX47" s="66">
        <v>3</v>
      </c>
      <c r="AY47" s="65"/>
      <c r="AZ47" s="65"/>
      <c r="BA47" s="64"/>
      <c r="BB47" s="63">
        <v>2</v>
      </c>
      <c r="BC47" s="62"/>
      <c r="BD47" s="62"/>
      <c r="BE47" s="61"/>
    </row>
    <row r="48" spans="1:104" s="7" customFormat="1" ht="39.950000000000003" customHeight="1" thickBot="1" x14ac:dyDescent="0.25">
      <c r="B48" s="615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475" t="s">
        <v>9</v>
      </c>
      <c r="U48" s="475"/>
      <c r="V48" s="475"/>
      <c r="W48" s="59"/>
      <c r="X48" s="59"/>
      <c r="Y48" s="58"/>
      <c r="Z48" s="58"/>
      <c r="AA48" s="58"/>
      <c r="AB48" s="608"/>
      <c r="AC48" s="609"/>
      <c r="AD48" s="610"/>
      <c r="AE48" s="611" t="s">
        <v>8</v>
      </c>
      <c r="AF48" s="612"/>
      <c r="AG48" s="612"/>
      <c r="AH48" s="612"/>
      <c r="AI48" s="612"/>
      <c r="AJ48" s="612"/>
      <c r="AK48" s="612"/>
      <c r="AL48" s="612"/>
      <c r="AM48" s="612"/>
      <c r="AN48" s="612"/>
      <c r="AO48" s="613"/>
      <c r="AP48" s="55">
        <f t="shared" si="10"/>
        <v>1</v>
      </c>
      <c r="AQ48" s="54"/>
      <c r="AR48" s="54"/>
      <c r="AS48" s="54"/>
      <c r="AT48" s="57"/>
      <c r="AU48" s="54"/>
      <c r="AV48" s="54"/>
      <c r="AW48" s="56"/>
      <c r="AX48" s="55">
        <v>1</v>
      </c>
      <c r="AY48" s="54"/>
      <c r="AZ48" s="54"/>
      <c r="BA48" s="53"/>
      <c r="BB48" s="52"/>
      <c r="BC48" s="51"/>
      <c r="BD48" s="51"/>
      <c r="BE48" s="50"/>
    </row>
    <row r="49" spans="2:58" s="7" customFormat="1" ht="66.75" customHeight="1" x14ac:dyDescent="0.2">
      <c r="W49" s="49"/>
      <c r="X49" s="49"/>
      <c r="Y49" s="49"/>
      <c r="Z49" s="49"/>
      <c r="AA49" s="49"/>
      <c r="AB49" s="49"/>
      <c r="AC49" s="49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</row>
    <row r="50" spans="2:58" s="7" customFormat="1" ht="39.950000000000003" customHeight="1" x14ac:dyDescent="0.45">
      <c r="B50" s="33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2:58" s="7" customFormat="1" ht="33.75" customHeight="1" x14ac:dyDescent="0.2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V51" s="45"/>
      <c r="W51" s="45"/>
      <c r="X51" s="45"/>
      <c r="Y51" s="11"/>
      <c r="Z51" s="11"/>
      <c r="AA51" s="11"/>
      <c r="AB51" s="11"/>
      <c r="AC51" s="11"/>
      <c r="AD51" s="11"/>
      <c r="AE51" s="11"/>
      <c r="AF51" s="601" t="s">
        <v>7</v>
      </c>
      <c r="AG51" s="601"/>
      <c r="AH51" s="601"/>
      <c r="AI51" s="601"/>
      <c r="AJ51" s="601"/>
      <c r="AK51" s="601"/>
      <c r="AL51" s="601"/>
      <c r="AM51" s="601"/>
      <c r="AN51" s="601"/>
      <c r="AO51" s="601"/>
      <c r="AP51" s="601"/>
      <c r="AQ51" s="601"/>
      <c r="AR51" s="601"/>
      <c r="AS51" s="601"/>
      <c r="AT51" s="601"/>
      <c r="AU51" s="601"/>
      <c r="AV51" s="601"/>
      <c r="AW51" s="601"/>
      <c r="AX51" s="601"/>
      <c r="AY51" s="601"/>
      <c r="AZ51" s="601"/>
      <c r="BA51" s="601"/>
      <c r="BB51" s="601"/>
      <c r="BC51" s="601"/>
      <c r="BD51" s="44"/>
    </row>
    <row r="52" spans="2:58" s="7" customFormat="1" ht="135.75" customHeight="1" x14ac:dyDescent="0.5">
      <c r="U52" s="32"/>
      <c r="V52" s="43" t="s">
        <v>6</v>
      </c>
      <c r="W52" s="26"/>
      <c r="X52" s="39"/>
      <c r="Y52" s="38"/>
      <c r="Z52" s="38"/>
      <c r="AA52" s="37" t="s">
        <v>5</v>
      </c>
      <c r="AB52" s="42"/>
      <c r="AC52" s="35"/>
      <c r="AD52" s="34" t="s">
        <v>4</v>
      </c>
      <c r="AE52" s="41"/>
      <c r="AF52" s="23"/>
      <c r="AH52" s="40"/>
      <c r="AI52" s="40"/>
      <c r="AJ52" s="472" t="s">
        <v>3</v>
      </c>
      <c r="AK52" s="472"/>
      <c r="AL52" s="472"/>
      <c r="AM52" s="472"/>
      <c r="AN52" s="472"/>
      <c r="AO52" s="472"/>
      <c r="AP52" s="472"/>
      <c r="AQ52" s="472"/>
      <c r="AR52" s="39"/>
      <c r="AS52" s="39"/>
      <c r="AT52" s="38"/>
      <c r="AU52" s="37" t="s">
        <v>2</v>
      </c>
      <c r="AV52" s="35"/>
      <c r="AW52" s="35"/>
      <c r="AX52" s="36"/>
      <c r="AY52" s="35"/>
      <c r="AZ52" s="34"/>
      <c r="BA52" s="33"/>
    </row>
    <row r="53" spans="2:58" s="7" customFormat="1" ht="24.95" customHeight="1" x14ac:dyDescent="0.4">
      <c r="U53" s="32"/>
      <c r="V53" s="31"/>
      <c r="W53" s="26"/>
      <c r="X53" s="30"/>
      <c r="Y53" s="24"/>
      <c r="Z53" s="24"/>
      <c r="AA53" s="23"/>
      <c r="AB53" s="29"/>
      <c r="AC53" s="21"/>
      <c r="AD53" s="23"/>
      <c r="AE53" s="28"/>
      <c r="AF53" s="23"/>
      <c r="AH53" s="11"/>
      <c r="AI53" s="11"/>
      <c r="AJ53" s="11"/>
      <c r="AK53" s="8"/>
      <c r="AL53" s="8"/>
      <c r="AM53" s="8"/>
      <c r="AN53" s="11"/>
      <c r="AO53" s="27"/>
      <c r="AP53" s="26"/>
      <c r="AQ53" s="26"/>
      <c r="AR53" s="25"/>
      <c r="AS53" s="25"/>
      <c r="AT53" s="24"/>
      <c r="AU53" s="23"/>
      <c r="AV53" s="21"/>
      <c r="AW53" s="21"/>
      <c r="AX53" s="22"/>
      <c r="AY53" s="21"/>
      <c r="AZ53" s="20"/>
      <c r="BA53" s="19"/>
    </row>
    <row r="54" spans="2:58" s="13" customFormat="1" ht="39.75" customHeight="1" x14ac:dyDescent="0.2">
      <c r="B54" s="471" t="s">
        <v>1</v>
      </c>
      <c r="C54" s="471"/>
      <c r="D54" s="471"/>
      <c r="E54" s="471"/>
      <c r="F54" s="471"/>
      <c r="G54" s="471"/>
      <c r="H54" s="471"/>
      <c r="I54" s="471"/>
      <c r="J54" s="471"/>
      <c r="K54" s="471"/>
      <c r="L54" s="471"/>
      <c r="M54" s="471"/>
      <c r="N54" s="471"/>
      <c r="O54" s="471"/>
      <c r="P54" s="471"/>
      <c r="Q54" s="471"/>
      <c r="R54" s="471"/>
      <c r="S54" s="471"/>
      <c r="T54" s="471"/>
      <c r="U54" s="471"/>
      <c r="V54" s="471"/>
      <c r="W54" s="471"/>
      <c r="X54" s="471"/>
      <c r="Y54" s="471"/>
      <c r="Z54" s="471"/>
      <c r="AA54" s="471"/>
      <c r="AB54" s="471"/>
      <c r="AC54" s="471"/>
      <c r="AE54" s="14"/>
      <c r="AF54" s="14"/>
      <c r="AH54" s="18"/>
      <c r="AI54" s="18"/>
      <c r="AJ54" s="18"/>
      <c r="AK54" s="18"/>
      <c r="AL54" s="18"/>
      <c r="AM54" s="18"/>
      <c r="AN54" s="18"/>
      <c r="AO54" s="14"/>
      <c r="AP54" s="17"/>
      <c r="AQ54" s="14"/>
      <c r="AS54" s="16"/>
      <c r="AU54" s="15"/>
      <c r="AW54" s="14"/>
      <c r="AX54" s="14"/>
      <c r="AY54" s="14"/>
      <c r="AZ54" s="14"/>
    </row>
    <row r="55" spans="2:58" s="7" customFormat="1" ht="14.25" customHeight="1" x14ac:dyDescent="0.2">
      <c r="V55" s="8"/>
      <c r="W55" s="8"/>
      <c r="X55" s="8"/>
      <c r="Y55" s="12"/>
      <c r="Z55" s="12"/>
      <c r="AA55" s="12"/>
      <c r="AB55" s="12"/>
      <c r="AC55" s="12"/>
      <c r="AD55" s="12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8"/>
      <c r="AT55" s="8"/>
      <c r="AU55" s="8"/>
      <c r="AV55" s="8"/>
      <c r="AW55" s="8"/>
      <c r="AX55" s="8"/>
      <c r="AY55" s="8"/>
      <c r="AZ55" s="8"/>
      <c r="BA55" s="8"/>
    </row>
    <row r="56" spans="2:58" s="7" customFormat="1" ht="60" customHeight="1" x14ac:dyDescent="0.8">
      <c r="B56" s="593"/>
      <c r="C56" s="594"/>
      <c r="D56" s="594"/>
      <c r="E56" s="594"/>
      <c r="F56" s="594"/>
      <c r="G56" s="594"/>
      <c r="H56" s="594"/>
      <c r="I56" s="594"/>
      <c r="J56" s="594"/>
      <c r="K56" s="594"/>
      <c r="L56" s="594"/>
      <c r="M56" s="594"/>
      <c r="N56" s="594"/>
      <c r="O56" s="594"/>
      <c r="P56" s="594"/>
      <c r="Q56" s="594"/>
      <c r="R56" s="594"/>
      <c r="S56" s="594"/>
      <c r="T56" s="594"/>
      <c r="U56" s="594"/>
      <c r="V56" s="594"/>
      <c r="W56" s="594"/>
      <c r="X56" s="594"/>
      <c r="Y56" s="594"/>
      <c r="Z56" s="594"/>
      <c r="AA56" s="594"/>
      <c r="AB56" s="594"/>
      <c r="AC56" s="594"/>
      <c r="AD56" s="12"/>
      <c r="AE56" s="11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8"/>
      <c r="AT56" s="9"/>
      <c r="AU56" s="9"/>
      <c r="AV56" s="9"/>
      <c r="AW56" s="9"/>
      <c r="AX56" s="9"/>
      <c r="AY56" s="9"/>
      <c r="AZ56" s="8"/>
      <c r="BA56" s="8"/>
      <c r="BF56" s="7" t="s">
        <v>0</v>
      </c>
    </row>
    <row r="57" spans="2:58" ht="90" customHeight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60" spans="2:58" ht="81.75" customHeight="1" x14ac:dyDescent="0.2"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</sheetData>
  <mergeCells count="117">
    <mergeCell ref="T36:V36"/>
    <mergeCell ref="W36:AD36"/>
    <mergeCell ref="W35:AD35"/>
    <mergeCell ref="T25:V25"/>
    <mergeCell ref="W25:AD25"/>
    <mergeCell ref="T30:V30"/>
    <mergeCell ref="W30:AD30"/>
    <mergeCell ref="T32:V32"/>
    <mergeCell ref="W32:AD32"/>
    <mergeCell ref="T27:V27"/>
    <mergeCell ref="W27:AD27"/>
    <mergeCell ref="T28:V28"/>
    <mergeCell ref="W28:AD28"/>
    <mergeCell ref="T29:V29"/>
    <mergeCell ref="W29:AD29"/>
    <mergeCell ref="T33:V33"/>
    <mergeCell ref="W33:AD33"/>
    <mergeCell ref="T34:V34"/>
    <mergeCell ref="W34:AD34"/>
    <mergeCell ref="B56:AC56"/>
    <mergeCell ref="AE42:AO42"/>
    <mergeCell ref="AE43:AO43"/>
    <mergeCell ref="B39:AD39"/>
    <mergeCell ref="B40:AD40"/>
    <mergeCell ref="AF51:BC51"/>
    <mergeCell ref="AE45:AO45"/>
    <mergeCell ref="AE47:AO47"/>
    <mergeCell ref="AB41:AD48"/>
    <mergeCell ref="AE48:AO48"/>
    <mergeCell ref="B41:B48"/>
    <mergeCell ref="U42:V42"/>
    <mergeCell ref="U41:V41"/>
    <mergeCell ref="T45:U45"/>
    <mergeCell ref="T48:V48"/>
    <mergeCell ref="AE41:AO41"/>
    <mergeCell ref="W11:AD17"/>
    <mergeCell ref="AE11:AF13"/>
    <mergeCell ref="W9:Z9"/>
    <mergeCell ref="AE14:AE17"/>
    <mergeCell ref="T8:V8"/>
    <mergeCell ref="A7:V7"/>
    <mergeCell ref="W7:AS7"/>
    <mergeCell ref="B1:BA1"/>
    <mergeCell ref="B3:BA3"/>
    <mergeCell ref="T4:U4"/>
    <mergeCell ref="AZ5:BC5"/>
    <mergeCell ref="B2:BA2"/>
    <mergeCell ref="X4:AO4"/>
    <mergeCell ref="X5:AQ5"/>
    <mergeCell ref="B5:V5"/>
    <mergeCell ref="W8:AC8"/>
    <mergeCell ref="W6:AB6"/>
    <mergeCell ref="AZ7:BD7"/>
    <mergeCell ref="AD6:AS6"/>
    <mergeCell ref="AZ8:BE8"/>
    <mergeCell ref="AZ6:BC6"/>
    <mergeCell ref="AD8:AS8"/>
    <mergeCell ref="BB16:BB17"/>
    <mergeCell ref="AX15:BA15"/>
    <mergeCell ref="AS14:AS17"/>
    <mergeCell ref="AU14:AU17"/>
    <mergeCell ref="AG11:AN13"/>
    <mergeCell ref="AX12:BE12"/>
    <mergeCell ref="AX13:BE13"/>
    <mergeCell ref="AP14:AP17"/>
    <mergeCell ref="AQ14:AQ17"/>
    <mergeCell ref="AV14:AV17"/>
    <mergeCell ref="AP11:AW13"/>
    <mergeCell ref="AR14:AR17"/>
    <mergeCell ref="BK15:BK17"/>
    <mergeCell ref="AF14:AF17"/>
    <mergeCell ref="AW14:AW17"/>
    <mergeCell ref="AT14:AT17"/>
    <mergeCell ref="AG14:AG17"/>
    <mergeCell ref="BI19:BI21"/>
    <mergeCell ref="AH14:AN14"/>
    <mergeCell ref="BB15:BE15"/>
    <mergeCell ref="AX16:AX17"/>
    <mergeCell ref="B20:BE20"/>
    <mergeCell ref="T18:V18"/>
    <mergeCell ref="W18:AD18"/>
    <mergeCell ref="BC16:BE16"/>
    <mergeCell ref="BB14:BE14"/>
    <mergeCell ref="AX14:BA14"/>
    <mergeCell ref="AN15:AN17"/>
    <mergeCell ref="AH15:AI16"/>
    <mergeCell ref="B19:BE19"/>
    <mergeCell ref="T11:V17"/>
    <mergeCell ref="W21:AD21"/>
    <mergeCell ref="B11:B17"/>
    <mergeCell ref="T21:V21"/>
    <mergeCell ref="AX11:BE11"/>
    <mergeCell ref="AY16:BA16"/>
    <mergeCell ref="T22:V22"/>
    <mergeCell ref="T37:V37"/>
    <mergeCell ref="W22:AD22"/>
    <mergeCell ref="W37:AD37"/>
    <mergeCell ref="AJ15:AK16"/>
    <mergeCell ref="AL15:AM16"/>
    <mergeCell ref="AO11:AO17"/>
    <mergeCell ref="B54:AC54"/>
    <mergeCell ref="AJ52:AQ52"/>
    <mergeCell ref="U43:V43"/>
    <mergeCell ref="U44:V44"/>
    <mergeCell ref="T46:U46"/>
    <mergeCell ref="AE46:AO46"/>
    <mergeCell ref="AE44:AO44"/>
    <mergeCell ref="T23:V23"/>
    <mergeCell ref="W23:AD23"/>
    <mergeCell ref="T24:V24"/>
    <mergeCell ref="W24:AD24"/>
    <mergeCell ref="T26:V26"/>
    <mergeCell ref="W26:AD26"/>
    <mergeCell ref="B38:AD38"/>
    <mergeCell ref="T31:V31"/>
    <mergeCell ref="W31:AD31"/>
    <mergeCell ref="T35:V35"/>
  </mergeCells>
  <pageMargins left="0.39370078740157483" right="0.19685039370078741" top="0.39370078740157483" bottom="0" header="0" footer="0"/>
  <pageSetup paperSize="9" scale="1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69"/>
  <sheetViews>
    <sheetView topLeftCell="X31" zoomScale="40" zoomScaleNormal="40" zoomScaleSheetLayoutView="25" workbookViewId="0">
      <selection activeCell="AP49" sqref="AP49:AW49"/>
    </sheetView>
  </sheetViews>
  <sheetFormatPr defaultColWidth="10.140625" defaultRowHeight="12.75" x14ac:dyDescent="0.2"/>
  <cols>
    <col min="1" max="1" width="23.42578125" style="1" customWidth="1"/>
    <col min="2" max="2" width="12" style="1" customWidth="1"/>
    <col min="3" max="19" width="6.28515625" style="1" hidden="1" customWidth="1"/>
    <col min="20" max="20" width="42.140625" style="1" customWidth="1"/>
    <col min="21" max="21" width="65.85546875" style="6" customWidth="1"/>
    <col min="22" max="22" width="48.7109375" style="5" customWidth="1"/>
    <col min="23" max="23" width="12.7109375" style="4" customWidth="1"/>
    <col min="24" max="24" width="25.7109375" style="3" customWidth="1"/>
    <col min="25" max="27" width="12.7109375" style="3" customWidth="1"/>
    <col min="28" max="28" width="16.7109375" style="3" customWidth="1"/>
    <col min="29" max="29" width="13.5703125" style="3" customWidth="1"/>
    <col min="30" max="30" width="12.7109375" style="2" hidden="1" customWidth="1"/>
    <col min="31" max="31" width="13.85546875" style="2" customWidth="1"/>
    <col min="32" max="32" width="16" style="2" customWidth="1"/>
    <col min="33" max="33" width="14.5703125" style="2" customWidth="1"/>
    <col min="34" max="35" width="10.7109375" style="2" customWidth="1"/>
    <col min="36" max="36" width="12.140625" style="2" customWidth="1"/>
    <col min="37" max="37" width="17" style="2" customWidth="1"/>
    <col min="38" max="39" width="13.5703125" style="2" customWidth="1"/>
    <col min="40" max="40" width="15.7109375" style="2" customWidth="1"/>
    <col min="41" max="41" width="12.7109375" style="2" customWidth="1"/>
    <col min="42" max="42" width="10.7109375" style="1" customWidth="1"/>
    <col min="43" max="43" width="11.85546875" style="1" customWidth="1"/>
    <col min="44" max="50" width="10.7109375" style="1" customWidth="1"/>
    <col min="51" max="51" width="11.85546875" style="1" customWidth="1"/>
    <col min="52" max="54" width="10.7109375" style="1" customWidth="1"/>
    <col min="55" max="55" width="13.42578125" style="1" customWidth="1"/>
    <col min="56" max="56" width="10.7109375" style="1" customWidth="1"/>
    <col min="57" max="57" width="10.140625" style="1" customWidth="1"/>
    <col min="58" max="58" width="8.28515625" style="1" customWidth="1"/>
    <col min="59" max="59" width="10.140625" style="1" customWidth="1"/>
    <col min="60" max="60" width="1.140625" style="1" customWidth="1"/>
    <col min="61" max="16384" width="10.140625" style="1"/>
  </cols>
  <sheetData>
    <row r="1" spans="1:63" ht="72.75" customHeight="1" x14ac:dyDescent="0.5">
      <c r="B1" s="577" t="s">
        <v>106</v>
      </c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G1" s="577"/>
      <c r="AH1" s="577"/>
      <c r="AI1" s="577"/>
      <c r="AJ1" s="577"/>
      <c r="AK1" s="577"/>
      <c r="AL1" s="577"/>
      <c r="AM1" s="577"/>
      <c r="AN1" s="577"/>
      <c r="AO1" s="577"/>
      <c r="AP1" s="577"/>
      <c r="AQ1" s="577"/>
      <c r="AR1" s="577"/>
      <c r="AS1" s="577"/>
      <c r="AT1" s="577"/>
      <c r="AU1" s="577"/>
      <c r="AV1" s="577"/>
      <c r="AW1" s="577"/>
      <c r="AX1" s="577"/>
      <c r="AY1" s="577"/>
      <c r="AZ1" s="577"/>
      <c r="BA1" s="577"/>
    </row>
    <row r="2" spans="1:63" ht="12.75" customHeight="1" x14ac:dyDescent="0.4"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1"/>
      <c r="AJ2" s="581"/>
      <c r="AK2" s="581"/>
      <c r="AL2" s="581"/>
      <c r="AM2" s="581"/>
      <c r="AN2" s="581"/>
      <c r="AO2" s="581"/>
      <c r="AP2" s="581"/>
      <c r="AQ2" s="581"/>
      <c r="AR2" s="581"/>
      <c r="AS2" s="581"/>
      <c r="AT2" s="581"/>
      <c r="AU2" s="581"/>
      <c r="AV2" s="581"/>
      <c r="AW2" s="581"/>
      <c r="AX2" s="581"/>
      <c r="AY2" s="581"/>
      <c r="AZ2" s="581"/>
      <c r="BA2" s="581"/>
    </row>
    <row r="3" spans="1:63" ht="68.25" customHeight="1" x14ac:dyDescent="0.2">
      <c r="B3" s="578" t="s">
        <v>105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578"/>
      <c r="AI3" s="578"/>
      <c r="AJ3" s="578"/>
      <c r="AK3" s="578"/>
      <c r="AL3" s="578"/>
      <c r="AM3" s="578"/>
      <c r="AN3" s="578"/>
      <c r="AO3" s="578"/>
      <c r="AP3" s="578"/>
      <c r="AQ3" s="578"/>
      <c r="AR3" s="578"/>
      <c r="AS3" s="578"/>
      <c r="AT3" s="578"/>
      <c r="AU3" s="578"/>
      <c r="AV3" s="578"/>
      <c r="AW3" s="578"/>
      <c r="AX3" s="578"/>
      <c r="AY3" s="578"/>
      <c r="AZ3" s="578"/>
      <c r="BA3" s="578"/>
    </row>
    <row r="4" spans="1:63" ht="48.75" customHeight="1" x14ac:dyDescent="0.7"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579" t="s">
        <v>104</v>
      </c>
      <c r="U4" s="579"/>
      <c r="V4" s="203"/>
      <c r="W4" s="203"/>
      <c r="X4" s="582" t="s">
        <v>103</v>
      </c>
      <c r="Y4" s="582"/>
      <c r="Z4" s="582"/>
      <c r="AA4" s="582"/>
      <c r="AB4" s="582"/>
      <c r="AC4" s="582"/>
      <c r="AD4" s="582"/>
      <c r="AE4" s="582"/>
      <c r="AF4" s="582"/>
      <c r="AG4" s="582"/>
      <c r="AH4" s="582"/>
      <c r="AI4" s="582"/>
      <c r="AJ4" s="582"/>
      <c r="AK4" s="582"/>
      <c r="AL4" s="582"/>
      <c r="AM4" s="582"/>
      <c r="AN4" s="582"/>
      <c r="AO4" s="582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</row>
    <row r="5" spans="1:63" ht="67.5" customHeight="1" x14ac:dyDescent="0.5">
      <c r="B5" s="583" t="s">
        <v>102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202"/>
      <c r="X5" s="582" t="s">
        <v>108</v>
      </c>
      <c r="Y5" s="582"/>
      <c r="Z5" s="582"/>
      <c r="AA5" s="582"/>
      <c r="AB5" s="582"/>
      <c r="AC5" s="582"/>
      <c r="AD5" s="582"/>
      <c r="AE5" s="582"/>
      <c r="AF5" s="582"/>
      <c r="AG5" s="582"/>
      <c r="AH5" s="582"/>
      <c r="AI5" s="582"/>
      <c r="AJ5" s="582"/>
      <c r="AK5" s="582"/>
      <c r="AL5" s="582"/>
      <c r="AM5" s="582"/>
      <c r="AN5" s="582"/>
      <c r="AO5" s="582"/>
      <c r="AP5" s="582"/>
      <c r="AQ5" s="582"/>
      <c r="AR5" s="201"/>
      <c r="AS5" s="200"/>
      <c r="AT5" s="200"/>
      <c r="AU5" s="199" t="s">
        <v>100</v>
      </c>
      <c r="AV5" s="10"/>
      <c r="AW5" s="196"/>
      <c r="AX5" s="196"/>
      <c r="AY5" s="196"/>
      <c r="AZ5" s="580" t="s">
        <v>99</v>
      </c>
      <c r="BA5" s="580"/>
      <c r="BB5" s="580"/>
      <c r="BC5" s="580"/>
      <c r="BD5" s="174"/>
    </row>
    <row r="6" spans="1:63" ht="37.5" customHeight="1" x14ac:dyDescent="0.45">
      <c r="W6" s="585" t="s">
        <v>98</v>
      </c>
      <c r="X6" s="585"/>
      <c r="Y6" s="585"/>
      <c r="Z6" s="585"/>
      <c r="AA6" s="585"/>
      <c r="AB6" s="585"/>
      <c r="AC6" s="191" t="s">
        <v>84</v>
      </c>
      <c r="AD6" s="587" t="s">
        <v>97</v>
      </c>
      <c r="AE6" s="587"/>
      <c r="AF6" s="587"/>
      <c r="AG6" s="587"/>
      <c r="AH6" s="587"/>
      <c r="AI6" s="587"/>
      <c r="AJ6" s="587"/>
      <c r="AK6" s="587"/>
      <c r="AL6" s="587"/>
      <c r="AM6" s="587"/>
      <c r="AN6" s="587"/>
      <c r="AO6" s="587"/>
      <c r="AP6" s="587"/>
      <c r="AQ6" s="587"/>
      <c r="AR6" s="587"/>
      <c r="AS6" s="587"/>
      <c r="AT6" s="195"/>
      <c r="AU6" s="198" t="s">
        <v>96</v>
      </c>
      <c r="AV6" s="197"/>
      <c r="AW6" s="197"/>
      <c r="AX6" s="197"/>
      <c r="AY6" s="196"/>
      <c r="AZ6" s="591" t="s">
        <v>95</v>
      </c>
      <c r="BA6" s="591"/>
      <c r="BB6" s="591"/>
      <c r="BC6" s="591"/>
      <c r="BD6" s="174"/>
    </row>
    <row r="7" spans="1:63" ht="51" customHeight="1" x14ac:dyDescent="0.5">
      <c r="A7" s="575" t="s">
        <v>94</v>
      </c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6" t="s">
        <v>93</v>
      </c>
      <c r="X7" s="576"/>
      <c r="Y7" s="576"/>
      <c r="Z7" s="576"/>
      <c r="AA7" s="576"/>
      <c r="AB7" s="576"/>
      <c r="AC7" s="576"/>
      <c r="AD7" s="576"/>
      <c r="AE7" s="576"/>
      <c r="AF7" s="576"/>
      <c r="AG7" s="576"/>
      <c r="AH7" s="576"/>
      <c r="AI7" s="576"/>
      <c r="AJ7" s="576"/>
      <c r="AK7" s="576"/>
      <c r="AL7" s="576"/>
      <c r="AM7" s="576"/>
      <c r="AN7" s="576"/>
      <c r="AO7" s="576"/>
      <c r="AP7" s="576"/>
      <c r="AQ7" s="576"/>
      <c r="AR7" s="576"/>
      <c r="AS7" s="576"/>
      <c r="AT7" s="195"/>
      <c r="AU7" s="194" t="s">
        <v>92</v>
      </c>
      <c r="AV7" s="196"/>
      <c r="AW7" s="196"/>
      <c r="AX7" s="196"/>
      <c r="AY7" s="196"/>
      <c r="AZ7" s="586" t="s">
        <v>91</v>
      </c>
      <c r="BA7" s="586"/>
      <c r="BB7" s="586"/>
      <c r="BC7" s="586"/>
      <c r="BD7" s="586"/>
    </row>
    <row r="8" spans="1:63" ht="51.75" customHeight="1" x14ac:dyDescent="0.5">
      <c r="T8" s="574" t="s">
        <v>90</v>
      </c>
      <c r="U8" s="574"/>
      <c r="V8" s="574"/>
      <c r="W8" s="584" t="s">
        <v>89</v>
      </c>
      <c r="X8" s="584"/>
      <c r="Y8" s="584"/>
      <c r="Z8" s="584"/>
      <c r="AA8" s="584"/>
      <c r="AB8" s="584"/>
      <c r="AC8" s="584"/>
      <c r="AD8" s="592" t="s">
        <v>88</v>
      </c>
      <c r="AE8" s="592"/>
      <c r="AF8" s="592"/>
      <c r="AG8" s="592"/>
      <c r="AH8" s="592"/>
      <c r="AI8" s="592"/>
      <c r="AJ8" s="592"/>
      <c r="AK8" s="592"/>
      <c r="AL8" s="592"/>
      <c r="AM8" s="592"/>
      <c r="AN8" s="592"/>
      <c r="AO8" s="592"/>
      <c r="AP8" s="592"/>
      <c r="AQ8" s="592"/>
      <c r="AR8" s="592"/>
      <c r="AS8" s="592"/>
      <c r="AT8" s="195"/>
      <c r="AU8" s="194" t="s">
        <v>87</v>
      </c>
      <c r="AV8" s="193"/>
      <c r="AW8" s="193"/>
      <c r="AX8" s="193"/>
      <c r="AY8" s="193"/>
      <c r="AZ8" s="588" t="s">
        <v>86</v>
      </c>
      <c r="BA8" s="588"/>
      <c r="BB8" s="588"/>
      <c r="BC8" s="588"/>
      <c r="BD8" s="589"/>
      <c r="BE8" s="590"/>
    </row>
    <row r="9" spans="1:63" ht="38.25" customHeight="1" x14ac:dyDescent="0.2">
      <c r="U9" s="181"/>
      <c r="V9" s="181"/>
      <c r="W9" s="573" t="s">
        <v>85</v>
      </c>
      <c r="X9" s="573"/>
      <c r="Y9" s="573"/>
      <c r="Z9" s="573"/>
      <c r="AA9" s="192"/>
      <c r="AB9" s="192"/>
      <c r="AC9" s="191" t="s">
        <v>84</v>
      </c>
      <c r="AD9" s="205"/>
      <c r="AE9" s="189" t="s">
        <v>83</v>
      </c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7"/>
      <c r="AR9" s="186"/>
      <c r="AS9" s="185"/>
      <c r="AT9" s="184"/>
      <c r="AU9" s="183"/>
      <c r="AV9" s="182"/>
      <c r="AW9" s="182"/>
      <c r="AX9" s="182"/>
      <c r="AY9" s="182"/>
      <c r="AZ9" s="182"/>
      <c r="BA9" s="182"/>
      <c r="BB9" s="174"/>
      <c r="BC9" s="174"/>
      <c r="BD9" s="174"/>
    </row>
    <row r="10" spans="1:63" ht="18" customHeight="1" thickBot="1" x14ac:dyDescent="0.3">
      <c r="U10" s="181"/>
      <c r="V10" s="181"/>
      <c r="W10" s="180"/>
      <c r="AA10" s="179"/>
      <c r="AB10" s="2"/>
      <c r="AC10" s="2"/>
      <c r="AK10" s="1"/>
      <c r="AL10" s="1"/>
      <c r="AM10" s="1"/>
      <c r="AN10" s="1"/>
      <c r="AO10" s="1"/>
    </row>
    <row r="11" spans="1:63" s="174" customFormat="1" ht="97.5" customHeight="1" thickBot="1" x14ac:dyDescent="0.25">
      <c r="B11" s="531" t="s">
        <v>82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522" t="s">
        <v>81</v>
      </c>
      <c r="U11" s="523"/>
      <c r="V11" s="524"/>
      <c r="W11" s="561" t="s">
        <v>80</v>
      </c>
      <c r="X11" s="562"/>
      <c r="Y11" s="562"/>
      <c r="Z11" s="562"/>
      <c r="AA11" s="562"/>
      <c r="AB11" s="562"/>
      <c r="AC11" s="562"/>
      <c r="AD11" s="563"/>
      <c r="AE11" s="567" t="s">
        <v>79</v>
      </c>
      <c r="AF11" s="568"/>
      <c r="AG11" s="544" t="s">
        <v>78</v>
      </c>
      <c r="AH11" s="545"/>
      <c r="AI11" s="545"/>
      <c r="AJ11" s="545"/>
      <c r="AK11" s="545"/>
      <c r="AL11" s="545"/>
      <c r="AM11" s="545"/>
      <c r="AN11" s="545"/>
      <c r="AO11" s="469" t="s">
        <v>77</v>
      </c>
      <c r="AP11" s="558" t="s">
        <v>76</v>
      </c>
      <c r="AQ11" s="558"/>
      <c r="AR11" s="558"/>
      <c r="AS11" s="558"/>
      <c r="AT11" s="558"/>
      <c r="AU11" s="558"/>
      <c r="AV11" s="558"/>
      <c r="AW11" s="558"/>
      <c r="AX11" s="537" t="s">
        <v>75</v>
      </c>
      <c r="AY11" s="538"/>
      <c r="AZ11" s="538"/>
      <c r="BA11" s="538"/>
      <c r="BB11" s="538"/>
      <c r="BC11" s="538"/>
      <c r="BD11" s="538"/>
      <c r="BE11" s="539"/>
      <c r="BF11" s="177"/>
    </row>
    <row r="12" spans="1:63" s="174" customFormat="1" ht="33" customHeight="1" x14ac:dyDescent="0.2">
      <c r="B12" s="53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525"/>
      <c r="U12" s="526"/>
      <c r="V12" s="527"/>
      <c r="W12" s="564"/>
      <c r="X12" s="565"/>
      <c r="Y12" s="565"/>
      <c r="Z12" s="565"/>
      <c r="AA12" s="565"/>
      <c r="AB12" s="565"/>
      <c r="AC12" s="565"/>
      <c r="AD12" s="566"/>
      <c r="AE12" s="569"/>
      <c r="AF12" s="570"/>
      <c r="AG12" s="546"/>
      <c r="AH12" s="547"/>
      <c r="AI12" s="547"/>
      <c r="AJ12" s="547"/>
      <c r="AK12" s="547"/>
      <c r="AL12" s="547"/>
      <c r="AM12" s="547"/>
      <c r="AN12" s="547"/>
      <c r="AO12" s="470"/>
      <c r="AP12" s="559"/>
      <c r="AQ12" s="559"/>
      <c r="AR12" s="559"/>
      <c r="AS12" s="559"/>
      <c r="AT12" s="559"/>
      <c r="AU12" s="559"/>
      <c r="AV12" s="559"/>
      <c r="AW12" s="559"/>
      <c r="AX12" s="550" t="s">
        <v>107</v>
      </c>
      <c r="AY12" s="551"/>
      <c r="AZ12" s="551"/>
      <c r="BA12" s="551"/>
      <c r="BB12" s="551"/>
      <c r="BC12" s="551"/>
      <c r="BD12" s="551"/>
      <c r="BE12" s="552"/>
      <c r="BF12" s="176"/>
    </row>
    <row r="13" spans="1:63" s="174" customFormat="1" ht="45" customHeight="1" x14ac:dyDescent="0.2">
      <c r="B13" s="53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525"/>
      <c r="U13" s="526"/>
      <c r="V13" s="527"/>
      <c r="W13" s="564"/>
      <c r="X13" s="565"/>
      <c r="Y13" s="565"/>
      <c r="Z13" s="565"/>
      <c r="AA13" s="565"/>
      <c r="AB13" s="565"/>
      <c r="AC13" s="565"/>
      <c r="AD13" s="566"/>
      <c r="AE13" s="571"/>
      <c r="AF13" s="572"/>
      <c r="AG13" s="548"/>
      <c r="AH13" s="549"/>
      <c r="AI13" s="549"/>
      <c r="AJ13" s="549"/>
      <c r="AK13" s="549"/>
      <c r="AL13" s="549"/>
      <c r="AM13" s="549"/>
      <c r="AN13" s="549"/>
      <c r="AO13" s="470"/>
      <c r="AP13" s="560"/>
      <c r="AQ13" s="560"/>
      <c r="AR13" s="560"/>
      <c r="AS13" s="560"/>
      <c r="AT13" s="560"/>
      <c r="AU13" s="560"/>
      <c r="AV13" s="560"/>
      <c r="AW13" s="560"/>
      <c r="AX13" s="553" t="s">
        <v>109</v>
      </c>
      <c r="AY13" s="554"/>
      <c r="AZ13" s="554"/>
      <c r="BA13" s="554"/>
      <c r="BB13" s="554"/>
      <c r="BC13" s="554"/>
      <c r="BD13" s="554"/>
      <c r="BE13" s="555"/>
      <c r="BF13" s="212"/>
    </row>
    <row r="14" spans="1:63" s="174" customFormat="1" ht="30" customHeight="1" thickBot="1" x14ac:dyDescent="0.25">
      <c r="B14" s="532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525"/>
      <c r="U14" s="526"/>
      <c r="V14" s="527"/>
      <c r="W14" s="564"/>
      <c r="X14" s="565"/>
      <c r="Y14" s="565"/>
      <c r="Z14" s="565"/>
      <c r="AA14" s="565"/>
      <c r="AB14" s="565"/>
      <c r="AC14" s="565"/>
      <c r="AD14" s="566"/>
      <c r="AE14" s="495" t="s">
        <v>73</v>
      </c>
      <c r="AF14" s="489" t="s">
        <v>72</v>
      </c>
      <c r="AG14" s="495" t="s">
        <v>57</v>
      </c>
      <c r="AH14" s="498" t="s">
        <v>71</v>
      </c>
      <c r="AI14" s="499"/>
      <c r="AJ14" s="499"/>
      <c r="AK14" s="499"/>
      <c r="AL14" s="499"/>
      <c r="AM14" s="499"/>
      <c r="AN14" s="500"/>
      <c r="AO14" s="470"/>
      <c r="AP14" s="556" t="s">
        <v>70</v>
      </c>
      <c r="AQ14" s="542" t="s">
        <v>69</v>
      </c>
      <c r="AR14" s="542" t="s">
        <v>68</v>
      </c>
      <c r="AS14" s="493" t="s">
        <v>67</v>
      </c>
      <c r="AT14" s="493" t="s">
        <v>66</v>
      </c>
      <c r="AU14" s="542" t="s">
        <v>12</v>
      </c>
      <c r="AV14" s="542" t="s">
        <v>10</v>
      </c>
      <c r="AW14" s="491" t="s">
        <v>65</v>
      </c>
      <c r="AX14" s="516" t="s">
        <v>110</v>
      </c>
      <c r="AY14" s="517"/>
      <c r="AZ14" s="517"/>
      <c r="BA14" s="517"/>
      <c r="BB14" s="516" t="s">
        <v>111</v>
      </c>
      <c r="BC14" s="517"/>
      <c r="BD14" s="517"/>
      <c r="BE14" s="518"/>
    </row>
    <row r="15" spans="1:63" s="165" customFormat="1" ht="30" customHeight="1" x14ac:dyDescent="0.2">
      <c r="B15" s="532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525"/>
      <c r="U15" s="526"/>
      <c r="V15" s="527"/>
      <c r="W15" s="564"/>
      <c r="X15" s="565"/>
      <c r="Y15" s="565"/>
      <c r="Z15" s="565"/>
      <c r="AA15" s="565"/>
      <c r="AB15" s="565"/>
      <c r="AC15" s="565"/>
      <c r="AD15" s="566"/>
      <c r="AE15" s="497"/>
      <c r="AF15" s="490"/>
      <c r="AG15" s="496"/>
      <c r="AH15" s="463" t="s">
        <v>62</v>
      </c>
      <c r="AI15" s="467"/>
      <c r="AJ15" s="463" t="s">
        <v>61</v>
      </c>
      <c r="AK15" s="464"/>
      <c r="AL15" s="467" t="s">
        <v>60</v>
      </c>
      <c r="AM15" s="464"/>
      <c r="AN15" s="519" t="s">
        <v>59</v>
      </c>
      <c r="AO15" s="470"/>
      <c r="AP15" s="557"/>
      <c r="AQ15" s="543"/>
      <c r="AR15" s="543"/>
      <c r="AS15" s="494"/>
      <c r="AT15" s="494"/>
      <c r="AU15" s="543"/>
      <c r="AV15" s="543"/>
      <c r="AW15" s="492"/>
      <c r="AX15" s="501" t="s">
        <v>58</v>
      </c>
      <c r="AY15" s="502"/>
      <c r="AZ15" s="502"/>
      <c r="BA15" s="502"/>
      <c r="BB15" s="501" t="s">
        <v>58</v>
      </c>
      <c r="BC15" s="502"/>
      <c r="BD15" s="502"/>
      <c r="BE15" s="503"/>
      <c r="BK15" s="488"/>
    </row>
    <row r="16" spans="1:63" s="165" customFormat="1" ht="30" customHeight="1" x14ac:dyDescent="0.2">
      <c r="B16" s="532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525"/>
      <c r="U16" s="526"/>
      <c r="V16" s="527"/>
      <c r="W16" s="564"/>
      <c r="X16" s="565"/>
      <c r="Y16" s="565"/>
      <c r="Z16" s="565"/>
      <c r="AA16" s="565"/>
      <c r="AB16" s="565"/>
      <c r="AC16" s="565"/>
      <c r="AD16" s="566"/>
      <c r="AE16" s="497"/>
      <c r="AF16" s="490"/>
      <c r="AG16" s="496"/>
      <c r="AH16" s="465"/>
      <c r="AI16" s="468"/>
      <c r="AJ16" s="465"/>
      <c r="AK16" s="466"/>
      <c r="AL16" s="468"/>
      <c r="AM16" s="466"/>
      <c r="AN16" s="520"/>
      <c r="AO16" s="470"/>
      <c r="AP16" s="557"/>
      <c r="AQ16" s="543"/>
      <c r="AR16" s="543"/>
      <c r="AS16" s="494"/>
      <c r="AT16" s="494"/>
      <c r="AU16" s="543"/>
      <c r="AV16" s="543"/>
      <c r="AW16" s="492"/>
      <c r="AX16" s="504" t="s">
        <v>57</v>
      </c>
      <c r="AY16" s="540" t="s">
        <v>56</v>
      </c>
      <c r="AZ16" s="541"/>
      <c r="BA16" s="541"/>
      <c r="BB16" s="504" t="s">
        <v>57</v>
      </c>
      <c r="BC16" s="514" t="s">
        <v>56</v>
      </c>
      <c r="BD16" s="514"/>
      <c r="BE16" s="515"/>
      <c r="BK16" s="488"/>
    </row>
    <row r="17" spans="1:109" s="165" customFormat="1" ht="155.25" customHeight="1" thickBot="1" x14ac:dyDescent="0.25">
      <c r="B17" s="533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525"/>
      <c r="U17" s="526"/>
      <c r="V17" s="527"/>
      <c r="W17" s="564"/>
      <c r="X17" s="565"/>
      <c r="Y17" s="565"/>
      <c r="Z17" s="565"/>
      <c r="AA17" s="565"/>
      <c r="AB17" s="565"/>
      <c r="AC17" s="565"/>
      <c r="AD17" s="566"/>
      <c r="AE17" s="497"/>
      <c r="AF17" s="490"/>
      <c r="AG17" s="497"/>
      <c r="AH17" s="171" t="s">
        <v>55</v>
      </c>
      <c r="AI17" s="170" t="s">
        <v>54</v>
      </c>
      <c r="AJ17" s="171" t="s">
        <v>55</v>
      </c>
      <c r="AK17" s="170" t="s">
        <v>54</v>
      </c>
      <c r="AL17" s="171" t="s">
        <v>55</v>
      </c>
      <c r="AM17" s="170" t="s">
        <v>54</v>
      </c>
      <c r="AN17" s="521"/>
      <c r="AO17" s="470"/>
      <c r="AP17" s="557"/>
      <c r="AQ17" s="543"/>
      <c r="AR17" s="543"/>
      <c r="AS17" s="494"/>
      <c r="AT17" s="494"/>
      <c r="AU17" s="543"/>
      <c r="AV17" s="543"/>
      <c r="AW17" s="492"/>
      <c r="AX17" s="505"/>
      <c r="AY17" s="169" t="s">
        <v>52</v>
      </c>
      <c r="AZ17" s="169" t="s">
        <v>51</v>
      </c>
      <c r="BA17" s="168" t="s">
        <v>53</v>
      </c>
      <c r="BB17" s="505"/>
      <c r="BC17" s="167" t="s">
        <v>52</v>
      </c>
      <c r="BD17" s="167" t="s">
        <v>51</v>
      </c>
      <c r="BE17" s="166" t="s">
        <v>50</v>
      </c>
      <c r="BK17" s="488"/>
    </row>
    <row r="18" spans="1:109" s="151" customFormat="1" ht="42.75" customHeight="1" thickTop="1" thickBot="1" x14ac:dyDescent="0.25">
      <c r="B18" s="164">
        <v>1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509">
        <v>2</v>
      </c>
      <c r="U18" s="510"/>
      <c r="V18" s="511"/>
      <c r="W18" s="512">
        <v>3</v>
      </c>
      <c r="X18" s="513"/>
      <c r="Y18" s="513"/>
      <c r="Z18" s="513"/>
      <c r="AA18" s="513"/>
      <c r="AB18" s="513"/>
      <c r="AC18" s="513"/>
      <c r="AD18" s="513"/>
      <c r="AE18" s="209">
        <v>4</v>
      </c>
      <c r="AF18" s="158">
        <v>5</v>
      </c>
      <c r="AG18" s="157">
        <v>6</v>
      </c>
      <c r="AH18" s="156">
        <v>7</v>
      </c>
      <c r="AI18" s="155">
        <v>8</v>
      </c>
      <c r="AJ18" s="155">
        <v>9</v>
      </c>
      <c r="AK18" s="156">
        <v>10</v>
      </c>
      <c r="AL18" s="155">
        <v>11</v>
      </c>
      <c r="AM18" s="155">
        <v>12</v>
      </c>
      <c r="AN18" s="161">
        <v>13</v>
      </c>
      <c r="AO18" s="154">
        <v>14</v>
      </c>
      <c r="AP18" s="157">
        <v>15</v>
      </c>
      <c r="AQ18" s="156">
        <v>16</v>
      </c>
      <c r="AR18" s="155">
        <v>17</v>
      </c>
      <c r="AS18" s="155">
        <v>18</v>
      </c>
      <c r="AT18" s="156">
        <v>19</v>
      </c>
      <c r="AU18" s="155">
        <v>20</v>
      </c>
      <c r="AV18" s="155">
        <v>21</v>
      </c>
      <c r="AW18" s="210">
        <v>22</v>
      </c>
      <c r="AX18" s="159">
        <v>23</v>
      </c>
      <c r="AY18" s="155">
        <v>24</v>
      </c>
      <c r="AZ18" s="156">
        <v>25</v>
      </c>
      <c r="BA18" s="158">
        <v>26</v>
      </c>
      <c r="BB18" s="157">
        <v>27</v>
      </c>
      <c r="BC18" s="156">
        <v>28</v>
      </c>
      <c r="BD18" s="155">
        <v>29</v>
      </c>
      <c r="BE18" s="154">
        <v>30</v>
      </c>
    </row>
    <row r="19" spans="1:109" s="152" customFormat="1" ht="50.1" customHeight="1" thickBot="1" x14ac:dyDescent="0.25">
      <c r="A19" s="151"/>
      <c r="B19" s="506" t="s">
        <v>49</v>
      </c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507"/>
      <c r="Y19" s="507"/>
      <c r="Z19" s="507"/>
      <c r="AA19" s="507"/>
      <c r="AB19" s="507"/>
      <c r="AC19" s="507"/>
      <c r="AD19" s="507"/>
      <c r="AE19" s="507"/>
      <c r="AF19" s="507"/>
      <c r="AG19" s="507"/>
      <c r="AH19" s="507"/>
      <c r="AI19" s="507"/>
      <c r="AJ19" s="507"/>
      <c r="AK19" s="507"/>
      <c r="AL19" s="507"/>
      <c r="AM19" s="507"/>
      <c r="AN19" s="507"/>
      <c r="AO19" s="507"/>
      <c r="AP19" s="507"/>
      <c r="AQ19" s="507"/>
      <c r="AR19" s="507"/>
      <c r="AS19" s="507"/>
      <c r="AT19" s="507"/>
      <c r="AU19" s="507"/>
      <c r="AV19" s="507"/>
      <c r="AW19" s="507"/>
      <c r="AX19" s="507"/>
      <c r="AY19" s="507"/>
      <c r="AZ19" s="507"/>
      <c r="BA19" s="507"/>
      <c r="BB19" s="507"/>
      <c r="BC19" s="507"/>
      <c r="BD19" s="507"/>
      <c r="BE19" s="508"/>
      <c r="BF19" s="151"/>
      <c r="BG19" s="151"/>
      <c r="BH19" s="151"/>
      <c r="BI19" s="488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3"/>
    </row>
    <row r="20" spans="1:109" s="151" customFormat="1" ht="50.1" customHeight="1" thickBot="1" x14ac:dyDescent="0.25">
      <c r="B20" s="506" t="s">
        <v>48</v>
      </c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7"/>
      <c r="AA20" s="507"/>
      <c r="AB20" s="507"/>
      <c r="AC20" s="507"/>
      <c r="AD20" s="507"/>
      <c r="AE20" s="507"/>
      <c r="AF20" s="507"/>
      <c r="AG20" s="507"/>
      <c r="AH20" s="507"/>
      <c r="AI20" s="507"/>
      <c r="AJ20" s="507"/>
      <c r="AK20" s="507"/>
      <c r="AL20" s="507"/>
      <c r="AM20" s="507"/>
      <c r="AN20" s="507"/>
      <c r="AO20" s="507"/>
      <c r="AP20" s="507"/>
      <c r="AQ20" s="507"/>
      <c r="AR20" s="507"/>
      <c r="AS20" s="507"/>
      <c r="AT20" s="507"/>
      <c r="AU20" s="507"/>
      <c r="AV20" s="507"/>
      <c r="AW20" s="507"/>
      <c r="AX20" s="507"/>
      <c r="AY20" s="507"/>
      <c r="AZ20" s="507"/>
      <c r="BA20" s="507"/>
      <c r="BB20" s="507"/>
      <c r="BC20" s="507"/>
      <c r="BD20" s="507"/>
      <c r="BE20" s="508"/>
      <c r="BI20" s="488"/>
    </row>
    <row r="21" spans="1:109" s="7" customFormat="1" ht="90.75" customHeight="1" x14ac:dyDescent="0.2">
      <c r="B21" s="150">
        <v>1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534" t="s">
        <v>112</v>
      </c>
      <c r="U21" s="535"/>
      <c r="V21" s="536"/>
      <c r="W21" s="528" t="s">
        <v>42</v>
      </c>
      <c r="X21" s="529"/>
      <c r="Y21" s="529"/>
      <c r="Z21" s="529"/>
      <c r="AA21" s="529"/>
      <c r="AB21" s="529"/>
      <c r="AC21" s="529"/>
      <c r="AD21" s="530"/>
      <c r="AE21" s="149">
        <v>3</v>
      </c>
      <c r="AF21" s="148">
        <f t="shared" ref="AF21:AF32" si="0">AE21*30</f>
        <v>90</v>
      </c>
      <c r="AG21" s="147">
        <f t="shared" ref="AG21:AG32" si="1">AH21+AJ21+AL21+AN21</f>
        <v>72</v>
      </c>
      <c r="AH21" s="146"/>
      <c r="AI21" s="146"/>
      <c r="AJ21" s="146">
        <v>72</v>
      </c>
      <c r="AK21" s="146"/>
      <c r="AL21" s="145"/>
      <c r="AM21" s="145"/>
      <c r="AN21" s="145"/>
      <c r="AO21" s="144">
        <f t="shared" ref="AO21:AO32" si="2">AF21-AG21</f>
        <v>18</v>
      </c>
      <c r="AP21" s="113"/>
      <c r="AQ21" s="110">
        <v>4</v>
      </c>
      <c r="AR21" s="110">
        <v>3</v>
      </c>
      <c r="AS21" s="110"/>
      <c r="AT21" s="113"/>
      <c r="AU21" s="110"/>
      <c r="AV21" s="110"/>
      <c r="AW21" s="112"/>
      <c r="AX21" s="111">
        <f t="shared" ref="AX21:AX32" si="3">AY21+AZ21+BA21</f>
        <v>2</v>
      </c>
      <c r="AY21" s="110"/>
      <c r="AZ21" s="110">
        <v>2</v>
      </c>
      <c r="BA21" s="143"/>
      <c r="BB21" s="142">
        <f t="shared" ref="BB21:BB32" si="4">BC21+BD21+BE21</f>
        <v>2</v>
      </c>
      <c r="BC21" s="75"/>
      <c r="BD21" s="75">
        <v>2</v>
      </c>
      <c r="BE21" s="141"/>
      <c r="BI21" s="488"/>
    </row>
    <row r="22" spans="1:109" s="7" customFormat="1" ht="87" customHeight="1" x14ac:dyDescent="0.2">
      <c r="B22" s="139">
        <v>2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479" t="s">
        <v>113</v>
      </c>
      <c r="U22" s="480"/>
      <c r="V22" s="481"/>
      <c r="W22" s="457" t="s">
        <v>24</v>
      </c>
      <c r="X22" s="458"/>
      <c r="Y22" s="458"/>
      <c r="Z22" s="458"/>
      <c r="AA22" s="458"/>
      <c r="AB22" s="458"/>
      <c r="AC22" s="458"/>
      <c r="AD22" s="459"/>
      <c r="AE22" s="138">
        <v>4</v>
      </c>
      <c r="AF22" s="137">
        <f t="shared" si="0"/>
        <v>120</v>
      </c>
      <c r="AG22" s="136">
        <f t="shared" si="1"/>
        <v>54</v>
      </c>
      <c r="AH22" s="135">
        <v>18</v>
      </c>
      <c r="AI22" s="135"/>
      <c r="AJ22" s="135">
        <v>18</v>
      </c>
      <c r="AK22" s="135"/>
      <c r="AL22" s="134">
        <v>18</v>
      </c>
      <c r="AM22" s="134"/>
      <c r="AN22" s="134"/>
      <c r="AO22" s="133">
        <f t="shared" si="2"/>
        <v>66</v>
      </c>
      <c r="AP22" s="102">
        <v>3</v>
      </c>
      <c r="AQ22" s="100"/>
      <c r="AR22" s="100">
        <v>3</v>
      </c>
      <c r="AS22" s="100"/>
      <c r="AT22" s="102"/>
      <c r="AU22" s="100">
        <v>3</v>
      </c>
      <c r="AV22" s="100"/>
      <c r="AW22" s="132"/>
      <c r="AX22" s="101">
        <f t="shared" si="3"/>
        <v>3</v>
      </c>
      <c r="AY22" s="100">
        <v>1</v>
      </c>
      <c r="AZ22" s="100">
        <v>1</v>
      </c>
      <c r="BA22" s="132">
        <v>1</v>
      </c>
      <c r="BB22" s="129">
        <f t="shared" si="4"/>
        <v>0</v>
      </c>
      <c r="BC22" s="128"/>
      <c r="BD22" s="128"/>
      <c r="BE22" s="140"/>
      <c r="BI22" s="208"/>
    </row>
    <row r="23" spans="1:109" s="7" customFormat="1" ht="49.5" customHeight="1" x14ac:dyDescent="0.2">
      <c r="B23" s="139">
        <v>3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479" t="s">
        <v>114</v>
      </c>
      <c r="U23" s="480"/>
      <c r="V23" s="481"/>
      <c r="W23" s="457" t="s">
        <v>37</v>
      </c>
      <c r="X23" s="458"/>
      <c r="Y23" s="458"/>
      <c r="Z23" s="458"/>
      <c r="AA23" s="458"/>
      <c r="AB23" s="458"/>
      <c r="AC23" s="458"/>
      <c r="AD23" s="459"/>
      <c r="AE23" s="138">
        <v>4</v>
      </c>
      <c r="AF23" s="137">
        <f t="shared" si="0"/>
        <v>120</v>
      </c>
      <c r="AG23" s="136">
        <f t="shared" si="1"/>
        <v>54</v>
      </c>
      <c r="AH23" s="135">
        <v>18</v>
      </c>
      <c r="AI23" s="135"/>
      <c r="AJ23" s="135">
        <v>18</v>
      </c>
      <c r="AK23" s="135"/>
      <c r="AL23" s="134">
        <v>18</v>
      </c>
      <c r="AM23" s="134"/>
      <c r="AN23" s="134"/>
      <c r="AO23" s="133">
        <f t="shared" si="2"/>
        <v>66</v>
      </c>
      <c r="AP23" s="102">
        <v>3</v>
      </c>
      <c r="AQ23" s="100"/>
      <c r="AR23" s="100"/>
      <c r="AS23" s="100"/>
      <c r="AT23" s="102"/>
      <c r="AU23" s="100"/>
      <c r="AV23" s="100">
        <v>3</v>
      </c>
      <c r="AW23" s="132"/>
      <c r="AX23" s="101">
        <f t="shared" si="3"/>
        <v>3</v>
      </c>
      <c r="AY23" s="100">
        <v>1</v>
      </c>
      <c r="AZ23" s="100">
        <v>1</v>
      </c>
      <c r="BA23" s="132">
        <v>1</v>
      </c>
      <c r="BB23" s="129">
        <f t="shared" si="4"/>
        <v>0</v>
      </c>
      <c r="BC23" s="128"/>
      <c r="BD23" s="128"/>
      <c r="BE23" s="140"/>
      <c r="BI23" s="208"/>
    </row>
    <row r="24" spans="1:109" s="7" customFormat="1" ht="49.5" customHeight="1" x14ac:dyDescent="0.2">
      <c r="B24" s="139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479" t="s">
        <v>115</v>
      </c>
      <c r="U24" s="480"/>
      <c r="V24" s="481"/>
      <c r="W24" s="457" t="s">
        <v>37</v>
      </c>
      <c r="X24" s="458"/>
      <c r="Y24" s="458"/>
      <c r="Z24" s="458"/>
      <c r="AA24" s="458"/>
      <c r="AB24" s="458"/>
      <c r="AC24" s="458"/>
      <c r="AD24" s="459"/>
      <c r="AE24" s="138">
        <v>4</v>
      </c>
      <c r="AF24" s="137">
        <f t="shared" si="0"/>
        <v>120</v>
      </c>
      <c r="AG24" s="136">
        <f t="shared" si="1"/>
        <v>72</v>
      </c>
      <c r="AH24" s="135">
        <v>18</v>
      </c>
      <c r="AI24" s="135"/>
      <c r="AJ24" s="135">
        <v>36</v>
      </c>
      <c r="AK24" s="135"/>
      <c r="AL24" s="134">
        <v>18</v>
      </c>
      <c r="AM24" s="134"/>
      <c r="AN24" s="134"/>
      <c r="AO24" s="133">
        <f t="shared" si="2"/>
        <v>48</v>
      </c>
      <c r="AP24" s="102">
        <v>4</v>
      </c>
      <c r="AQ24" s="100"/>
      <c r="AR24" s="100"/>
      <c r="AS24" s="100"/>
      <c r="AT24" s="102"/>
      <c r="AU24" s="100"/>
      <c r="AV24" s="100">
        <v>4</v>
      </c>
      <c r="AW24" s="132"/>
      <c r="AX24" s="101">
        <f t="shared" si="3"/>
        <v>0</v>
      </c>
      <c r="AY24" s="100"/>
      <c r="AZ24" s="100"/>
      <c r="BA24" s="132"/>
      <c r="BB24" s="129">
        <f t="shared" si="4"/>
        <v>4</v>
      </c>
      <c r="BC24" s="128">
        <v>1</v>
      </c>
      <c r="BD24" s="128">
        <v>2</v>
      </c>
      <c r="BE24" s="61">
        <v>1</v>
      </c>
      <c r="BI24" s="208"/>
    </row>
    <row r="25" spans="1:109" s="7" customFormat="1" ht="49.5" customHeight="1" x14ac:dyDescent="0.2">
      <c r="B25" s="139">
        <v>5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451" t="s">
        <v>116</v>
      </c>
      <c r="U25" s="452"/>
      <c r="V25" s="453"/>
      <c r="W25" s="457" t="s">
        <v>24</v>
      </c>
      <c r="X25" s="458"/>
      <c r="Y25" s="458"/>
      <c r="Z25" s="458"/>
      <c r="AA25" s="458"/>
      <c r="AB25" s="458"/>
      <c r="AC25" s="458"/>
      <c r="AD25" s="459"/>
      <c r="AE25" s="138">
        <v>3.5</v>
      </c>
      <c r="AF25" s="137">
        <f t="shared" si="0"/>
        <v>105</v>
      </c>
      <c r="AG25" s="136">
        <f t="shared" si="1"/>
        <v>54</v>
      </c>
      <c r="AH25" s="135">
        <v>18</v>
      </c>
      <c r="AI25" s="135"/>
      <c r="AJ25" s="135">
        <v>36</v>
      </c>
      <c r="AK25" s="135"/>
      <c r="AL25" s="134"/>
      <c r="AM25" s="134"/>
      <c r="AN25" s="134"/>
      <c r="AO25" s="133">
        <f t="shared" si="2"/>
        <v>51</v>
      </c>
      <c r="AP25" s="102"/>
      <c r="AQ25" s="100">
        <v>4</v>
      </c>
      <c r="AR25" s="100">
        <v>4</v>
      </c>
      <c r="AS25" s="100"/>
      <c r="AT25" s="102"/>
      <c r="AU25" s="100"/>
      <c r="AV25" s="100"/>
      <c r="AW25" s="132"/>
      <c r="AX25" s="101">
        <f t="shared" si="3"/>
        <v>0</v>
      </c>
      <c r="AY25" s="100"/>
      <c r="AZ25" s="100"/>
      <c r="BA25" s="132"/>
      <c r="BB25" s="129">
        <f t="shared" si="4"/>
        <v>3</v>
      </c>
      <c r="BC25" s="128">
        <v>1</v>
      </c>
      <c r="BD25" s="128">
        <v>2</v>
      </c>
      <c r="BE25" s="61"/>
      <c r="BI25" s="208"/>
    </row>
    <row r="26" spans="1:109" s="7" customFormat="1" ht="49.5" customHeight="1" thickBot="1" x14ac:dyDescent="0.25">
      <c r="B26" s="139">
        <v>6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451" t="s">
        <v>30</v>
      </c>
      <c r="U26" s="452"/>
      <c r="V26" s="453"/>
      <c r="W26" s="457" t="s">
        <v>29</v>
      </c>
      <c r="X26" s="458"/>
      <c r="Y26" s="458"/>
      <c r="Z26" s="458"/>
      <c r="AA26" s="458"/>
      <c r="AB26" s="458"/>
      <c r="AC26" s="458"/>
      <c r="AD26" s="459"/>
      <c r="AE26" s="138">
        <v>2.5</v>
      </c>
      <c r="AF26" s="137">
        <f t="shared" si="0"/>
        <v>75</v>
      </c>
      <c r="AG26" s="136">
        <f t="shared" si="1"/>
        <v>72</v>
      </c>
      <c r="AH26" s="135"/>
      <c r="AI26" s="135"/>
      <c r="AJ26" s="135">
        <v>72</v>
      </c>
      <c r="AK26" s="135"/>
      <c r="AL26" s="134"/>
      <c r="AM26" s="134"/>
      <c r="AN26" s="134"/>
      <c r="AO26" s="133">
        <f t="shared" si="2"/>
        <v>3</v>
      </c>
      <c r="AP26" s="102"/>
      <c r="AQ26" s="100">
        <v>4</v>
      </c>
      <c r="AR26" s="100"/>
      <c r="AS26" s="100"/>
      <c r="AT26" s="102"/>
      <c r="AU26" s="100"/>
      <c r="AV26" s="100"/>
      <c r="AW26" s="132"/>
      <c r="AX26" s="101">
        <f t="shared" si="3"/>
        <v>2</v>
      </c>
      <c r="AY26" s="100"/>
      <c r="AZ26" s="100">
        <v>2</v>
      </c>
      <c r="BA26" s="132"/>
      <c r="BB26" s="129">
        <f t="shared" si="4"/>
        <v>2</v>
      </c>
      <c r="BC26" s="128"/>
      <c r="BD26" s="128">
        <v>2</v>
      </c>
      <c r="BE26" s="61"/>
      <c r="BI26" s="208"/>
    </row>
    <row r="27" spans="1:109" s="7" customFormat="1" ht="50.1" customHeight="1" thickBot="1" x14ac:dyDescent="0.25">
      <c r="B27" s="482" t="s">
        <v>28</v>
      </c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4"/>
      <c r="AE27" s="126">
        <f>SUM(AE21:AE26)</f>
        <v>21</v>
      </c>
      <c r="AF27" s="125">
        <f t="shared" ref="AF27:AN27" si="5">SUM(AF21:AF26)</f>
        <v>630</v>
      </c>
      <c r="AG27" s="124">
        <f t="shared" si="5"/>
        <v>378</v>
      </c>
      <c r="AH27" s="123">
        <f t="shared" si="5"/>
        <v>72</v>
      </c>
      <c r="AI27" s="123">
        <f t="shared" si="5"/>
        <v>0</v>
      </c>
      <c r="AJ27" s="123">
        <f t="shared" si="5"/>
        <v>252</v>
      </c>
      <c r="AK27" s="123">
        <f t="shared" si="5"/>
        <v>0</v>
      </c>
      <c r="AL27" s="122">
        <f t="shared" si="5"/>
        <v>54</v>
      </c>
      <c r="AM27" s="122">
        <f t="shared" si="5"/>
        <v>0</v>
      </c>
      <c r="AN27" s="122">
        <f t="shared" si="5"/>
        <v>0</v>
      </c>
      <c r="AO27" s="121">
        <f>SUM(AO21:AO26)</f>
        <v>252</v>
      </c>
      <c r="AP27" s="99">
        <f>COUNT(AP21:AP26)</f>
        <v>3</v>
      </c>
      <c r="AQ27" s="97">
        <f t="shared" ref="AQ27:AW27" si="6">COUNT(AQ21:AQ26)</f>
        <v>3</v>
      </c>
      <c r="AR27" s="97">
        <f t="shared" si="6"/>
        <v>3</v>
      </c>
      <c r="AS27" s="97">
        <f t="shared" si="6"/>
        <v>0</v>
      </c>
      <c r="AT27" s="99">
        <f t="shared" si="6"/>
        <v>0</v>
      </c>
      <c r="AU27" s="97">
        <f t="shared" si="6"/>
        <v>1</v>
      </c>
      <c r="AV27" s="97">
        <f t="shared" si="6"/>
        <v>2</v>
      </c>
      <c r="AW27" s="120">
        <f t="shared" si="6"/>
        <v>0</v>
      </c>
      <c r="AX27" s="98">
        <f>SUM(AX21:AX26)</f>
        <v>10</v>
      </c>
      <c r="AY27" s="97">
        <f t="shared" ref="AY27:BE27" si="7">SUM(AY21:AY26)</f>
        <v>2</v>
      </c>
      <c r="AZ27" s="97">
        <f t="shared" si="7"/>
        <v>6</v>
      </c>
      <c r="BA27" s="119">
        <f t="shared" si="7"/>
        <v>2</v>
      </c>
      <c r="BB27" s="98">
        <f t="shared" si="7"/>
        <v>11</v>
      </c>
      <c r="BC27" s="97">
        <f t="shared" si="7"/>
        <v>2</v>
      </c>
      <c r="BD27" s="97">
        <f t="shared" si="7"/>
        <v>8</v>
      </c>
      <c r="BE27" s="119">
        <f t="shared" si="7"/>
        <v>1</v>
      </c>
    </row>
    <row r="28" spans="1:109" s="7" customFormat="1" ht="50.1" customHeight="1" thickBot="1" x14ac:dyDescent="0.25">
      <c r="B28" s="632" t="s">
        <v>117</v>
      </c>
      <c r="C28" s="633"/>
      <c r="D28" s="633"/>
      <c r="E28" s="633"/>
      <c r="F28" s="633"/>
      <c r="G28" s="633"/>
      <c r="H28" s="633"/>
      <c r="I28" s="633"/>
      <c r="J28" s="633"/>
      <c r="K28" s="633"/>
      <c r="L28" s="633"/>
      <c r="M28" s="633"/>
      <c r="N28" s="633"/>
      <c r="O28" s="633"/>
      <c r="P28" s="633"/>
      <c r="Q28" s="633"/>
      <c r="R28" s="633"/>
      <c r="S28" s="633"/>
      <c r="T28" s="633"/>
      <c r="U28" s="633"/>
      <c r="V28" s="633"/>
      <c r="W28" s="633"/>
      <c r="X28" s="633"/>
      <c r="Y28" s="633"/>
      <c r="Z28" s="633"/>
      <c r="AA28" s="633"/>
      <c r="AB28" s="633"/>
      <c r="AC28" s="633"/>
      <c r="AD28" s="633"/>
      <c r="AE28" s="633"/>
      <c r="AF28" s="633"/>
      <c r="AG28" s="633"/>
      <c r="AH28" s="633"/>
      <c r="AI28" s="633"/>
      <c r="AJ28" s="633"/>
      <c r="AK28" s="633"/>
      <c r="AL28" s="633"/>
      <c r="AM28" s="633"/>
      <c r="AN28" s="633"/>
      <c r="AO28" s="633"/>
      <c r="AP28" s="633"/>
      <c r="AQ28" s="633"/>
      <c r="AR28" s="633"/>
      <c r="AS28" s="633"/>
      <c r="AT28" s="633"/>
      <c r="AU28" s="633"/>
      <c r="AV28" s="633"/>
      <c r="AW28" s="633"/>
      <c r="AX28" s="633"/>
      <c r="AY28" s="633"/>
      <c r="AZ28" s="633"/>
      <c r="BA28" s="633"/>
      <c r="BB28" s="633"/>
      <c r="BC28" s="633"/>
      <c r="BD28" s="633"/>
      <c r="BE28" s="634"/>
    </row>
    <row r="29" spans="1:109" s="7" customFormat="1" ht="49.5" customHeight="1" x14ac:dyDescent="0.2">
      <c r="B29" s="139">
        <v>7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659" t="s">
        <v>118</v>
      </c>
      <c r="U29" s="660"/>
      <c r="V29" s="661"/>
      <c r="W29" s="457" t="s">
        <v>24</v>
      </c>
      <c r="X29" s="458"/>
      <c r="Y29" s="458"/>
      <c r="Z29" s="458"/>
      <c r="AA29" s="458"/>
      <c r="AB29" s="458"/>
      <c r="AC29" s="458"/>
      <c r="AD29" s="459"/>
      <c r="AE29" s="138">
        <v>3</v>
      </c>
      <c r="AF29" s="137">
        <f t="shared" si="0"/>
        <v>90</v>
      </c>
      <c r="AG29" s="136">
        <f t="shared" si="1"/>
        <v>36</v>
      </c>
      <c r="AH29" s="135">
        <v>18</v>
      </c>
      <c r="AI29" s="135"/>
      <c r="AJ29" s="135">
        <v>18</v>
      </c>
      <c r="AK29" s="135"/>
      <c r="AL29" s="134"/>
      <c r="AM29" s="134"/>
      <c r="AN29" s="134"/>
      <c r="AO29" s="133">
        <f t="shared" si="2"/>
        <v>54</v>
      </c>
      <c r="AP29" s="102"/>
      <c r="AQ29" s="100">
        <v>3</v>
      </c>
      <c r="AR29" s="100">
        <v>3</v>
      </c>
      <c r="AS29" s="100"/>
      <c r="AT29" s="102"/>
      <c r="AU29" s="100"/>
      <c r="AV29" s="100">
        <v>3</v>
      </c>
      <c r="AW29" s="132"/>
      <c r="AX29" s="101">
        <f t="shared" si="3"/>
        <v>2</v>
      </c>
      <c r="AY29" s="100">
        <v>1</v>
      </c>
      <c r="AZ29" s="100">
        <v>1</v>
      </c>
      <c r="BA29" s="132"/>
      <c r="BB29" s="129">
        <f t="shared" si="4"/>
        <v>0</v>
      </c>
      <c r="BC29" s="128"/>
      <c r="BD29" s="128"/>
      <c r="BE29" s="61"/>
      <c r="BI29" s="208"/>
    </row>
    <row r="30" spans="1:109" s="7" customFormat="1" ht="49.5" customHeight="1" x14ac:dyDescent="0.2">
      <c r="B30" s="139">
        <v>8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451" t="s">
        <v>119</v>
      </c>
      <c r="U30" s="630"/>
      <c r="V30" s="631"/>
      <c r="W30" s="457" t="s">
        <v>24</v>
      </c>
      <c r="X30" s="458"/>
      <c r="Y30" s="458"/>
      <c r="Z30" s="458"/>
      <c r="AA30" s="458"/>
      <c r="AB30" s="458"/>
      <c r="AC30" s="458"/>
      <c r="AD30" s="459"/>
      <c r="AE30" s="138">
        <v>3</v>
      </c>
      <c r="AF30" s="137">
        <f t="shared" si="0"/>
        <v>90</v>
      </c>
      <c r="AG30" s="136">
        <f t="shared" si="1"/>
        <v>54</v>
      </c>
      <c r="AH30" s="135">
        <v>18</v>
      </c>
      <c r="AI30" s="135"/>
      <c r="AJ30" s="135">
        <v>36</v>
      </c>
      <c r="AK30" s="135"/>
      <c r="AL30" s="134"/>
      <c r="AM30" s="134"/>
      <c r="AN30" s="134"/>
      <c r="AO30" s="133">
        <f t="shared" si="2"/>
        <v>36</v>
      </c>
      <c r="AP30" s="102">
        <v>4</v>
      </c>
      <c r="AQ30" s="100"/>
      <c r="AR30" s="100">
        <v>4</v>
      </c>
      <c r="AS30" s="100"/>
      <c r="AT30" s="102"/>
      <c r="AU30" s="100"/>
      <c r="AV30" s="100"/>
      <c r="AW30" s="132">
        <v>4</v>
      </c>
      <c r="AX30" s="101">
        <f t="shared" si="3"/>
        <v>0</v>
      </c>
      <c r="AY30" s="100"/>
      <c r="AZ30" s="100"/>
      <c r="BA30" s="132"/>
      <c r="BB30" s="129">
        <f t="shared" si="4"/>
        <v>3</v>
      </c>
      <c r="BC30" s="128">
        <v>1</v>
      </c>
      <c r="BD30" s="128">
        <v>2</v>
      </c>
      <c r="BE30" s="61"/>
      <c r="BI30" s="208"/>
    </row>
    <row r="31" spans="1:109" s="7" customFormat="1" ht="49.5" customHeight="1" x14ac:dyDescent="0.2">
      <c r="B31" s="139">
        <v>9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451" t="s">
        <v>123</v>
      </c>
      <c r="U31" s="630"/>
      <c r="V31" s="631"/>
      <c r="W31" s="457" t="s">
        <v>24</v>
      </c>
      <c r="X31" s="458"/>
      <c r="Y31" s="458"/>
      <c r="Z31" s="458"/>
      <c r="AA31" s="458"/>
      <c r="AB31" s="458"/>
      <c r="AC31" s="458"/>
      <c r="AD31" s="459"/>
      <c r="AE31" s="138">
        <v>4</v>
      </c>
      <c r="AF31" s="137">
        <f t="shared" si="0"/>
        <v>120</v>
      </c>
      <c r="AG31" s="136">
        <f t="shared" si="1"/>
        <v>72</v>
      </c>
      <c r="AH31" s="135">
        <v>36</v>
      </c>
      <c r="AI31" s="135"/>
      <c r="AJ31" s="135">
        <v>36</v>
      </c>
      <c r="AK31" s="135"/>
      <c r="AL31" s="134"/>
      <c r="AM31" s="134"/>
      <c r="AN31" s="134"/>
      <c r="AO31" s="133">
        <f t="shared" si="2"/>
        <v>48</v>
      </c>
      <c r="AP31" s="102">
        <v>3</v>
      </c>
      <c r="AQ31" s="100"/>
      <c r="AR31" s="100">
        <v>3</v>
      </c>
      <c r="AS31" s="100"/>
      <c r="AT31" s="102"/>
      <c r="AU31" s="100"/>
      <c r="AV31" s="100"/>
      <c r="AW31" s="132"/>
      <c r="AX31" s="101">
        <f t="shared" si="3"/>
        <v>4</v>
      </c>
      <c r="AY31" s="100">
        <v>2</v>
      </c>
      <c r="AZ31" s="100">
        <v>2</v>
      </c>
      <c r="BA31" s="132"/>
      <c r="BB31" s="129">
        <f t="shared" si="4"/>
        <v>0</v>
      </c>
      <c r="BC31" s="128"/>
      <c r="BD31" s="128"/>
      <c r="BE31" s="61"/>
      <c r="BI31" s="208"/>
    </row>
    <row r="32" spans="1:109" s="7" customFormat="1" ht="49.5" customHeight="1" x14ac:dyDescent="0.2">
      <c r="B32" s="139">
        <v>10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451" t="s">
        <v>121</v>
      </c>
      <c r="U32" s="630"/>
      <c r="V32" s="631"/>
      <c r="W32" s="457" t="s">
        <v>24</v>
      </c>
      <c r="X32" s="458"/>
      <c r="Y32" s="458"/>
      <c r="Z32" s="458"/>
      <c r="AA32" s="458"/>
      <c r="AB32" s="458"/>
      <c r="AC32" s="458"/>
      <c r="AD32" s="459"/>
      <c r="AE32" s="138">
        <v>5</v>
      </c>
      <c r="AF32" s="137">
        <f t="shared" si="0"/>
        <v>150</v>
      </c>
      <c r="AG32" s="136">
        <f t="shared" si="1"/>
        <v>72</v>
      </c>
      <c r="AH32" s="135">
        <v>36</v>
      </c>
      <c r="AI32" s="135"/>
      <c r="AJ32" s="135">
        <v>36</v>
      </c>
      <c r="AK32" s="135"/>
      <c r="AL32" s="134"/>
      <c r="AM32" s="134"/>
      <c r="AN32" s="134"/>
      <c r="AO32" s="133">
        <f t="shared" si="2"/>
        <v>78</v>
      </c>
      <c r="AP32" s="102"/>
      <c r="AQ32" s="100">
        <v>4</v>
      </c>
      <c r="AR32" s="100">
        <v>4</v>
      </c>
      <c r="AS32" s="100"/>
      <c r="AT32" s="102"/>
      <c r="AU32" s="100"/>
      <c r="AV32" s="100">
        <v>4</v>
      </c>
      <c r="AW32" s="132"/>
      <c r="AX32" s="101">
        <f t="shared" si="3"/>
        <v>0</v>
      </c>
      <c r="AY32" s="100"/>
      <c r="AZ32" s="100"/>
      <c r="BA32" s="132"/>
      <c r="BB32" s="129">
        <f t="shared" si="4"/>
        <v>4</v>
      </c>
      <c r="BC32" s="128">
        <v>2</v>
      </c>
      <c r="BD32" s="128">
        <v>2</v>
      </c>
      <c r="BE32" s="61"/>
      <c r="BI32" s="208"/>
    </row>
    <row r="33" spans="1:149" s="7" customFormat="1" ht="50.1" customHeight="1" x14ac:dyDescent="0.2">
      <c r="B33" s="216">
        <v>11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451" t="s">
        <v>120</v>
      </c>
      <c r="U33" s="630"/>
      <c r="V33" s="631"/>
      <c r="W33" s="457" t="s">
        <v>24</v>
      </c>
      <c r="X33" s="458"/>
      <c r="Y33" s="458"/>
      <c r="Z33" s="458"/>
      <c r="AA33" s="458"/>
      <c r="AB33" s="458"/>
      <c r="AC33" s="458"/>
      <c r="AD33" s="459"/>
      <c r="AE33" s="217">
        <v>5</v>
      </c>
      <c r="AF33" s="218">
        <f>AE33*30</f>
        <v>150</v>
      </c>
      <c r="AG33" s="219">
        <f>AH33+AJ33+AL33+AN33</f>
        <v>72</v>
      </c>
      <c r="AH33" s="106">
        <v>36</v>
      </c>
      <c r="AI33" s="106"/>
      <c r="AJ33" s="106">
        <v>36</v>
      </c>
      <c r="AK33" s="106"/>
      <c r="AL33" s="105"/>
      <c r="AM33" s="105"/>
      <c r="AN33" s="105"/>
      <c r="AO33" s="220">
        <f>AF33-AG33</f>
        <v>78</v>
      </c>
      <c r="AP33" s="104">
        <v>4</v>
      </c>
      <c r="AQ33" s="103"/>
      <c r="AR33" s="103">
        <v>4</v>
      </c>
      <c r="AS33" s="103"/>
      <c r="AT33" s="96"/>
      <c r="AU33" s="95"/>
      <c r="AV33" s="95"/>
      <c r="AW33" s="221"/>
      <c r="AX33" s="131">
        <f>AY33+AZ33+BA33</f>
        <v>0</v>
      </c>
      <c r="AY33" s="95"/>
      <c r="AZ33" s="95"/>
      <c r="BA33" s="95"/>
      <c r="BB33" s="131">
        <f>BC33+BD33+BE33</f>
        <v>4</v>
      </c>
      <c r="BC33" s="95">
        <v>2</v>
      </c>
      <c r="BD33" s="95">
        <v>2</v>
      </c>
      <c r="BE33" s="222"/>
    </row>
    <row r="34" spans="1:149" s="225" customFormat="1" ht="50.1" customHeight="1" thickBot="1" x14ac:dyDescent="0.25">
      <c r="A34" s="448"/>
      <c r="B34" s="109">
        <v>12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451" t="s">
        <v>122</v>
      </c>
      <c r="U34" s="630"/>
      <c r="V34" s="631"/>
      <c r="W34" s="457" t="s">
        <v>24</v>
      </c>
      <c r="X34" s="458"/>
      <c r="Y34" s="458"/>
      <c r="Z34" s="458"/>
      <c r="AA34" s="458"/>
      <c r="AB34" s="458"/>
      <c r="AC34" s="458"/>
      <c r="AD34" s="459"/>
      <c r="AE34" s="227">
        <v>1</v>
      </c>
      <c r="AF34" s="228">
        <f>AE34*30</f>
        <v>30</v>
      </c>
      <c r="AG34" s="107">
        <f>AH34+AJ34+AL34+AN34</f>
        <v>0</v>
      </c>
      <c r="AH34" s="117"/>
      <c r="AI34" s="117"/>
      <c r="AJ34" s="117"/>
      <c r="AK34" s="117"/>
      <c r="AL34" s="116"/>
      <c r="AM34" s="116"/>
      <c r="AN34" s="116"/>
      <c r="AO34" s="215">
        <f>AF34-AG34</f>
        <v>30</v>
      </c>
      <c r="AP34" s="115"/>
      <c r="AQ34" s="114"/>
      <c r="AR34" s="114"/>
      <c r="AS34" s="114"/>
      <c r="AT34" s="115">
        <v>4</v>
      </c>
      <c r="AU34" s="114"/>
      <c r="AV34" s="114"/>
      <c r="AW34" s="229"/>
      <c r="AX34" s="230">
        <f>AY34+AZ34+BA34</f>
        <v>0</v>
      </c>
      <c r="AY34" s="114"/>
      <c r="AZ34" s="114"/>
      <c r="BA34" s="114"/>
      <c r="BB34" s="230">
        <f>BC34+BD34+BE34</f>
        <v>0</v>
      </c>
      <c r="BC34" s="114"/>
      <c r="BD34" s="114"/>
      <c r="BE34" s="231"/>
      <c r="BF34" s="252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</row>
    <row r="35" spans="1:149" s="7" customFormat="1" ht="50.1" customHeight="1" thickBot="1" x14ac:dyDescent="0.25">
      <c r="B35" s="482" t="s">
        <v>28</v>
      </c>
      <c r="C35" s="483"/>
      <c r="D35" s="483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3"/>
      <c r="AA35" s="483"/>
      <c r="AB35" s="483"/>
      <c r="AC35" s="483"/>
      <c r="AD35" s="484"/>
      <c r="AE35" s="126">
        <f>SUM(AE29:AE34)</f>
        <v>21</v>
      </c>
      <c r="AF35" s="125">
        <f t="shared" ref="AF35:BE35" si="8">SUM(AF29:AF34)</f>
        <v>630</v>
      </c>
      <c r="AG35" s="124">
        <f t="shared" si="8"/>
        <v>306</v>
      </c>
      <c r="AH35" s="123">
        <f t="shared" si="8"/>
        <v>144</v>
      </c>
      <c r="AI35" s="123">
        <f t="shared" si="8"/>
        <v>0</v>
      </c>
      <c r="AJ35" s="123">
        <f t="shared" si="8"/>
        <v>162</v>
      </c>
      <c r="AK35" s="123">
        <f t="shared" si="8"/>
        <v>0</v>
      </c>
      <c r="AL35" s="122">
        <f t="shared" si="8"/>
        <v>0</v>
      </c>
      <c r="AM35" s="122">
        <f t="shared" si="8"/>
        <v>0</v>
      </c>
      <c r="AN35" s="122">
        <f t="shared" si="8"/>
        <v>0</v>
      </c>
      <c r="AO35" s="121">
        <f t="shared" si="8"/>
        <v>324</v>
      </c>
      <c r="AP35" s="99">
        <f>COUNT(AP29:AP34)</f>
        <v>3</v>
      </c>
      <c r="AQ35" s="97">
        <f t="shared" ref="AQ35:AW35" si="9">COUNT(AQ29:AQ34)</f>
        <v>2</v>
      </c>
      <c r="AR35" s="97">
        <f t="shared" si="9"/>
        <v>5</v>
      </c>
      <c r="AS35" s="97">
        <f t="shared" si="9"/>
        <v>0</v>
      </c>
      <c r="AT35" s="99">
        <f t="shared" si="9"/>
        <v>1</v>
      </c>
      <c r="AU35" s="97">
        <f t="shared" si="9"/>
        <v>0</v>
      </c>
      <c r="AV35" s="97">
        <f t="shared" si="9"/>
        <v>2</v>
      </c>
      <c r="AW35" s="120">
        <f t="shared" si="9"/>
        <v>1</v>
      </c>
      <c r="AX35" s="98">
        <f t="shared" si="8"/>
        <v>6</v>
      </c>
      <c r="AY35" s="97">
        <f t="shared" si="8"/>
        <v>3</v>
      </c>
      <c r="AZ35" s="97">
        <f t="shared" si="8"/>
        <v>3</v>
      </c>
      <c r="BA35" s="119">
        <f t="shared" si="8"/>
        <v>0</v>
      </c>
      <c r="BB35" s="98">
        <f t="shared" si="8"/>
        <v>11</v>
      </c>
      <c r="BC35" s="97">
        <f t="shared" si="8"/>
        <v>5</v>
      </c>
      <c r="BD35" s="97">
        <f t="shared" si="8"/>
        <v>6</v>
      </c>
      <c r="BE35" s="119">
        <f t="shared" si="8"/>
        <v>0</v>
      </c>
    </row>
    <row r="36" spans="1:149" s="7" customFormat="1" ht="50.1" customHeight="1" thickBot="1" x14ac:dyDescent="0.25">
      <c r="B36" s="595" t="s">
        <v>23</v>
      </c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7"/>
      <c r="AE36" s="440">
        <f>AE35+AE27</f>
        <v>42</v>
      </c>
      <c r="AF36" s="125">
        <f t="shared" ref="AF36:BE36" si="10">AF35+AF27</f>
        <v>1260</v>
      </c>
      <c r="AG36" s="441">
        <f t="shared" si="10"/>
        <v>684</v>
      </c>
      <c r="AH36" s="442">
        <f t="shared" si="10"/>
        <v>216</v>
      </c>
      <c r="AI36" s="442">
        <f t="shared" si="10"/>
        <v>0</v>
      </c>
      <c r="AJ36" s="442">
        <f t="shared" si="10"/>
        <v>414</v>
      </c>
      <c r="AK36" s="442">
        <f t="shared" si="10"/>
        <v>0</v>
      </c>
      <c r="AL36" s="443">
        <f t="shared" si="10"/>
        <v>54</v>
      </c>
      <c r="AM36" s="443">
        <f t="shared" si="10"/>
        <v>0</v>
      </c>
      <c r="AN36" s="443">
        <f t="shared" si="10"/>
        <v>0</v>
      </c>
      <c r="AO36" s="121">
        <f t="shared" si="10"/>
        <v>576</v>
      </c>
      <c r="AP36" s="444">
        <f t="shared" si="10"/>
        <v>6</v>
      </c>
      <c r="AQ36" s="258">
        <f t="shared" si="10"/>
        <v>5</v>
      </c>
      <c r="AR36" s="258">
        <f t="shared" si="10"/>
        <v>8</v>
      </c>
      <c r="AS36" s="97">
        <f t="shared" si="10"/>
        <v>0</v>
      </c>
      <c r="AT36" s="99">
        <f t="shared" si="10"/>
        <v>1</v>
      </c>
      <c r="AU36" s="97">
        <f t="shared" si="10"/>
        <v>1</v>
      </c>
      <c r="AV36" s="97">
        <f t="shared" si="10"/>
        <v>4</v>
      </c>
      <c r="AW36" s="119">
        <f t="shared" si="10"/>
        <v>1</v>
      </c>
      <c r="AX36" s="96">
        <f t="shared" si="10"/>
        <v>16</v>
      </c>
      <c r="AY36" s="95">
        <f t="shared" si="10"/>
        <v>5</v>
      </c>
      <c r="AZ36" s="95">
        <f t="shared" si="10"/>
        <v>9</v>
      </c>
      <c r="BA36" s="95">
        <f t="shared" si="10"/>
        <v>2</v>
      </c>
      <c r="BB36" s="94">
        <f t="shared" si="10"/>
        <v>22</v>
      </c>
      <c r="BC36" s="93">
        <f t="shared" si="10"/>
        <v>7</v>
      </c>
      <c r="BD36" s="93">
        <f t="shared" si="10"/>
        <v>14</v>
      </c>
      <c r="BE36" s="92">
        <f t="shared" si="10"/>
        <v>1</v>
      </c>
    </row>
    <row r="37" spans="1:149" s="7" customFormat="1" ht="49.5" customHeight="1" thickBot="1" x14ac:dyDescent="0.25">
      <c r="B37" s="665" t="s">
        <v>138</v>
      </c>
      <c r="C37" s="666"/>
      <c r="D37" s="666"/>
      <c r="E37" s="666"/>
      <c r="F37" s="666"/>
      <c r="G37" s="666"/>
      <c r="H37" s="666"/>
      <c r="I37" s="666"/>
      <c r="J37" s="666"/>
      <c r="K37" s="666"/>
      <c r="L37" s="666"/>
      <c r="M37" s="666"/>
      <c r="N37" s="666"/>
      <c r="O37" s="666"/>
      <c r="P37" s="666"/>
      <c r="Q37" s="666"/>
      <c r="R37" s="666"/>
      <c r="S37" s="666"/>
      <c r="T37" s="666"/>
      <c r="U37" s="666"/>
      <c r="V37" s="666"/>
      <c r="W37" s="666"/>
      <c r="X37" s="666"/>
      <c r="Y37" s="666"/>
      <c r="Z37" s="666"/>
      <c r="AA37" s="666"/>
      <c r="AB37" s="666"/>
      <c r="AC37" s="666"/>
      <c r="AD37" s="666"/>
      <c r="AE37" s="666"/>
      <c r="AF37" s="666"/>
      <c r="AG37" s="666"/>
      <c r="AH37" s="666"/>
      <c r="AI37" s="666"/>
      <c r="AJ37" s="666"/>
      <c r="AK37" s="666"/>
      <c r="AL37" s="666"/>
      <c r="AM37" s="666"/>
      <c r="AN37" s="666"/>
      <c r="AO37" s="666"/>
      <c r="AP37" s="666"/>
      <c r="AQ37" s="666"/>
      <c r="AR37" s="666"/>
      <c r="AS37" s="666"/>
      <c r="AT37" s="666"/>
      <c r="AU37" s="666"/>
      <c r="AV37" s="666"/>
      <c r="AW37" s="666"/>
      <c r="AX37" s="666"/>
      <c r="AY37" s="666"/>
      <c r="AZ37" s="666"/>
      <c r="BA37" s="666"/>
      <c r="BB37" s="666"/>
      <c r="BC37" s="666"/>
      <c r="BD37" s="666"/>
      <c r="BE37" s="667"/>
    </row>
    <row r="38" spans="1:149" s="7" customFormat="1" ht="49.5" customHeight="1" thickBot="1" x14ac:dyDescent="0.25">
      <c r="B38" s="506" t="s">
        <v>139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7"/>
      <c r="AN38" s="507"/>
      <c r="AO38" s="507"/>
      <c r="AP38" s="507"/>
      <c r="AQ38" s="507"/>
      <c r="AR38" s="507"/>
      <c r="AS38" s="507"/>
      <c r="AT38" s="507"/>
      <c r="AU38" s="507"/>
      <c r="AV38" s="507"/>
      <c r="AW38" s="507"/>
      <c r="AX38" s="507"/>
      <c r="AY38" s="507"/>
      <c r="AZ38" s="507"/>
      <c r="BA38" s="507"/>
      <c r="BB38" s="507"/>
      <c r="BC38" s="507"/>
      <c r="BD38" s="507"/>
      <c r="BE38" s="508"/>
    </row>
    <row r="39" spans="1:149" s="7" customFormat="1" ht="49.5" customHeight="1" x14ac:dyDescent="0.2">
      <c r="B39" s="253">
        <v>13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534" t="s">
        <v>209</v>
      </c>
      <c r="U39" s="535"/>
      <c r="V39" s="536"/>
      <c r="W39" s="528" t="s">
        <v>211</v>
      </c>
      <c r="X39" s="529"/>
      <c r="Y39" s="529"/>
      <c r="Z39" s="529"/>
      <c r="AA39" s="529"/>
      <c r="AB39" s="529"/>
      <c r="AC39" s="529"/>
      <c r="AD39" s="530"/>
      <c r="AE39" s="254">
        <v>2</v>
      </c>
      <c r="AF39" s="255">
        <f>AE39*30</f>
        <v>60</v>
      </c>
      <c r="AG39" s="219">
        <f>AH39+AJ39+AL39+AN39</f>
        <v>36</v>
      </c>
      <c r="AH39" s="256">
        <v>18</v>
      </c>
      <c r="AI39" s="256"/>
      <c r="AJ39" s="256">
        <v>18</v>
      </c>
      <c r="AK39" s="256"/>
      <c r="AL39" s="257"/>
      <c r="AM39" s="257"/>
      <c r="AN39" s="257"/>
      <c r="AO39" s="220">
        <f>AF39-AG39</f>
        <v>24</v>
      </c>
      <c r="AP39" s="96"/>
      <c r="AQ39" s="95">
        <v>3</v>
      </c>
      <c r="AR39" s="95">
        <v>3</v>
      </c>
      <c r="AS39" s="258"/>
      <c r="AT39" s="96"/>
      <c r="AU39" s="95"/>
      <c r="AV39" s="95"/>
      <c r="AW39" s="130"/>
      <c r="AX39" s="294">
        <f>AY39+AZ39+BA39</f>
        <v>2</v>
      </c>
      <c r="AY39" s="95">
        <v>1</v>
      </c>
      <c r="AZ39" s="95">
        <v>1</v>
      </c>
      <c r="BA39" s="130"/>
      <c r="BB39" s="261"/>
      <c r="BC39" s="262"/>
      <c r="BD39" s="262"/>
      <c r="BE39" s="263"/>
    </row>
    <row r="40" spans="1:149" s="7" customFormat="1" ht="49.5" customHeight="1" x14ac:dyDescent="0.2">
      <c r="B40" s="216">
        <v>14</v>
      </c>
      <c r="C40" s="435"/>
      <c r="D40" s="435"/>
      <c r="E40" s="435"/>
      <c r="F40" s="435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624" t="s">
        <v>210</v>
      </c>
      <c r="U40" s="635"/>
      <c r="V40" s="636"/>
      <c r="W40" s="627" t="s">
        <v>212</v>
      </c>
      <c r="X40" s="628"/>
      <c r="Y40" s="628"/>
      <c r="Z40" s="628"/>
      <c r="AA40" s="628"/>
      <c r="AB40" s="628"/>
      <c r="AC40" s="628"/>
      <c r="AD40" s="629"/>
      <c r="AE40" s="303">
        <v>2</v>
      </c>
      <c r="AF40" s="304">
        <f>AE40*30</f>
        <v>60</v>
      </c>
      <c r="AG40" s="219">
        <f>AH40+AJ40+AL40+AN40</f>
        <v>36</v>
      </c>
      <c r="AH40" s="106">
        <v>18</v>
      </c>
      <c r="AI40" s="106"/>
      <c r="AJ40" s="106">
        <v>18</v>
      </c>
      <c r="AK40" s="106"/>
      <c r="AL40" s="105"/>
      <c r="AM40" s="105"/>
      <c r="AN40" s="105"/>
      <c r="AO40" s="220">
        <f>AF40-AG40</f>
        <v>24</v>
      </c>
      <c r="AP40" s="104"/>
      <c r="AQ40" s="103">
        <v>3</v>
      </c>
      <c r="AR40" s="103">
        <v>3</v>
      </c>
      <c r="AS40" s="103"/>
      <c r="AT40" s="104"/>
      <c r="AU40" s="103"/>
      <c r="AV40" s="103"/>
      <c r="AW40" s="436"/>
      <c r="AX40" s="260">
        <f>AY40+AZ40+BA40</f>
        <v>2</v>
      </c>
      <c r="AY40" s="103">
        <v>1</v>
      </c>
      <c r="AZ40" s="103">
        <v>1</v>
      </c>
      <c r="BA40" s="436"/>
      <c r="BB40" s="437"/>
      <c r="BC40" s="438"/>
      <c r="BD40" s="438"/>
      <c r="BE40" s="439"/>
    </row>
    <row r="41" spans="1:149" s="7" customFormat="1" ht="50.1" customHeight="1" thickBot="1" x14ac:dyDescent="0.25">
      <c r="B41" s="302">
        <v>15</v>
      </c>
      <c r="C41" s="424"/>
      <c r="D41" s="424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424"/>
      <c r="S41" s="424"/>
      <c r="T41" s="656" t="s">
        <v>216</v>
      </c>
      <c r="U41" s="657"/>
      <c r="V41" s="658"/>
      <c r="W41" s="662" t="s">
        <v>217</v>
      </c>
      <c r="X41" s="663"/>
      <c r="Y41" s="663"/>
      <c r="Z41" s="663"/>
      <c r="AA41" s="663"/>
      <c r="AB41" s="663"/>
      <c r="AC41" s="663"/>
      <c r="AD41" s="664"/>
      <c r="AE41" s="425">
        <v>2</v>
      </c>
      <c r="AF41" s="426">
        <f>AE41*30</f>
        <v>60</v>
      </c>
      <c r="AG41" s="427">
        <f>AH41+AJ41+AL41+AN41</f>
        <v>36</v>
      </c>
      <c r="AH41" s="428">
        <v>18</v>
      </c>
      <c r="AI41" s="428"/>
      <c r="AJ41" s="428">
        <v>18</v>
      </c>
      <c r="AK41" s="428"/>
      <c r="AL41" s="429"/>
      <c r="AM41" s="429"/>
      <c r="AN41" s="429"/>
      <c r="AO41" s="430">
        <f>AF41-AG41</f>
        <v>24</v>
      </c>
      <c r="AP41" s="431"/>
      <c r="AQ41" s="432">
        <v>4</v>
      </c>
      <c r="AR41" s="432">
        <v>4</v>
      </c>
      <c r="AS41" s="432"/>
      <c r="AT41" s="431"/>
      <c r="AU41" s="432"/>
      <c r="AV41" s="432"/>
      <c r="AW41" s="433"/>
      <c r="AX41" s="295">
        <f>AY41+AZ41+BA41</f>
        <v>0</v>
      </c>
      <c r="AY41" s="432"/>
      <c r="AZ41" s="432"/>
      <c r="BA41" s="433"/>
      <c r="BB41" s="295">
        <f>BC41+BD41+BE41</f>
        <v>2</v>
      </c>
      <c r="BC41" s="51">
        <v>1</v>
      </c>
      <c r="BD41" s="51">
        <v>1</v>
      </c>
      <c r="BE41" s="434"/>
    </row>
    <row r="42" spans="1:149" s="7" customFormat="1" ht="50.1" customHeight="1" thickBot="1" x14ac:dyDescent="0.55000000000000004">
      <c r="B42" s="414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637" t="s">
        <v>141</v>
      </c>
      <c r="U42" s="638"/>
      <c r="V42" s="638"/>
      <c r="W42" s="638"/>
      <c r="X42" s="638"/>
      <c r="Y42" s="638"/>
      <c r="Z42" s="638"/>
      <c r="AA42" s="638"/>
      <c r="AB42" s="638"/>
      <c r="AC42" s="638"/>
      <c r="AD42" s="415"/>
      <c r="AE42" s="416">
        <f>SUM(AE39:AE41)</f>
        <v>6</v>
      </c>
      <c r="AF42" s="417">
        <f t="shared" ref="AF42:BE42" si="11">SUM(AF39:AF41)</f>
        <v>180</v>
      </c>
      <c r="AG42" s="418">
        <f t="shared" si="11"/>
        <v>108</v>
      </c>
      <c r="AH42" s="419">
        <f t="shared" si="11"/>
        <v>54</v>
      </c>
      <c r="AI42" s="419">
        <f t="shared" si="11"/>
        <v>0</v>
      </c>
      <c r="AJ42" s="419">
        <f t="shared" si="11"/>
        <v>54</v>
      </c>
      <c r="AK42" s="419">
        <f t="shared" si="11"/>
        <v>0</v>
      </c>
      <c r="AL42" s="420">
        <f t="shared" si="11"/>
        <v>0</v>
      </c>
      <c r="AM42" s="420">
        <f t="shared" si="11"/>
        <v>0</v>
      </c>
      <c r="AN42" s="420">
        <f t="shared" si="11"/>
        <v>0</v>
      </c>
      <c r="AO42" s="421">
        <f t="shared" si="11"/>
        <v>72</v>
      </c>
      <c r="AP42" s="422">
        <f>COUNT(AP39:AP41)</f>
        <v>0</v>
      </c>
      <c r="AQ42" s="93">
        <f t="shared" ref="AQ42:AW42" si="12">COUNT(AQ39:AQ41)</f>
        <v>3</v>
      </c>
      <c r="AR42" s="93">
        <f t="shared" si="12"/>
        <v>3</v>
      </c>
      <c r="AS42" s="93">
        <f t="shared" si="12"/>
        <v>0</v>
      </c>
      <c r="AT42" s="422">
        <f t="shared" si="12"/>
        <v>0</v>
      </c>
      <c r="AU42" s="93">
        <f t="shared" si="12"/>
        <v>0</v>
      </c>
      <c r="AV42" s="93">
        <f t="shared" si="12"/>
        <v>0</v>
      </c>
      <c r="AW42" s="423">
        <f t="shared" si="12"/>
        <v>0</v>
      </c>
      <c r="AX42" s="94">
        <f t="shared" si="11"/>
        <v>4</v>
      </c>
      <c r="AY42" s="93">
        <f t="shared" si="11"/>
        <v>2</v>
      </c>
      <c r="AZ42" s="93">
        <f t="shared" si="11"/>
        <v>2</v>
      </c>
      <c r="BA42" s="423">
        <f t="shared" si="11"/>
        <v>0</v>
      </c>
      <c r="BB42" s="291">
        <f t="shared" si="11"/>
        <v>2</v>
      </c>
      <c r="BC42" s="292">
        <f t="shared" si="11"/>
        <v>1</v>
      </c>
      <c r="BD42" s="292">
        <f t="shared" si="11"/>
        <v>1</v>
      </c>
      <c r="BE42" s="293">
        <f t="shared" si="11"/>
        <v>0</v>
      </c>
    </row>
    <row r="43" spans="1:149" s="7" customFormat="1" ht="50.1" customHeight="1" thickBot="1" x14ac:dyDescent="0.25">
      <c r="B43" s="264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639" t="s">
        <v>142</v>
      </c>
      <c r="U43" s="640"/>
      <c r="V43" s="640"/>
      <c r="W43" s="640"/>
      <c r="X43" s="640"/>
      <c r="Y43" s="640"/>
      <c r="Z43" s="640"/>
      <c r="AA43" s="640"/>
      <c r="AB43" s="640"/>
      <c r="AC43" s="640"/>
      <c r="AD43" s="640"/>
      <c r="AE43" s="640"/>
      <c r="AF43" s="640"/>
      <c r="AG43" s="640"/>
      <c r="AH43" s="640"/>
      <c r="AI43" s="640"/>
      <c r="AJ43" s="640"/>
      <c r="AK43" s="640"/>
      <c r="AL43" s="640"/>
      <c r="AM43" s="640"/>
      <c r="AN43" s="640"/>
      <c r="AO43" s="640"/>
      <c r="AP43" s="640"/>
      <c r="AQ43" s="640"/>
      <c r="AR43" s="640"/>
      <c r="AS43" s="640"/>
      <c r="AT43" s="640"/>
      <c r="AU43" s="640"/>
      <c r="AV43" s="640"/>
      <c r="AW43" s="640"/>
      <c r="AX43" s="640"/>
      <c r="AY43" s="640"/>
      <c r="AZ43" s="640"/>
      <c r="BA43" s="640"/>
      <c r="BB43" s="640"/>
      <c r="BC43" s="640"/>
      <c r="BD43" s="640"/>
      <c r="BE43" s="641"/>
      <c r="BF43" s="269"/>
      <c r="BG43" s="269"/>
      <c r="BH43" s="269"/>
      <c r="BI43" s="269"/>
      <c r="BJ43" s="269"/>
      <c r="BK43" s="269"/>
      <c r="BL43" s="269"/>
      <c r="BM43" s="269"/>
      <c r="BN43" s="269"/>
      <c r="BO43" s="269"/>
      <c r="BP43" s="269"/>
      <c r="BQ43" s="269"/>
      <c r="BR43" s="269"/>
      <c r="BS43" s="269"/>
      <c r="BT43" s="269"/>
      <c r="BU43" s="269"/>
      <c r="BV43" s="269"/>
    </row>
    <row r="44" spans="1:149" s="7" customFormat="1" ht="50.1" customHeight="1" x14ac:dyDescent="0.2">
      <c r="B44" s="150">
        <v>16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642" t="s">
        <v>213</v>
      </c>
      <c r="U44" s="643"/>
      <c r="V44" s="270">
        <v>9</v>
      </c>
      <c r="W44" s="528" t="s">
        <v>24</v>
      </c>
      <c r="X44" s="529"/>
      <c r="Y44" s="529"/>
      <c r="Z44" s="529"/>
      <c r="AA44" s="529"/>
      <c r="AB44" s="529"/>
      <c r="AC44" s="529"/>
      <c r="AD44" s="530"/>
      <c r="AE44" s="271">
        <v>4</v>
      </c>
      <c r="AF44" s="272">
        <f>AE44*30</f>
        <v>120</v>
      </c>
      <c r="AG44" s="149">
        <f>AH44+AJ44+AL44+AN44</f>
        <v>72</v>
      </c>
      <c r="AH44" s="273">
        <v>36</v>
      </c>
      <c r="AI44" s="273"/>
      <c r="AJ44" s="273">
        <v>36</v>
      </c>
      <c r="AK44" s="274"/>
      <c r="AL44" s="273"/>
      <c r="AM44" s="273"/>
      <c r="AN44" s="275"/>
      <c r="AO44" s="276">
        <f>AF44-AG44</f>
        <v>48</v>
      </c>
      <c r="AP44" s="271"/>
      <c r="AQ44" s="273">
        <v>3</v>
      </c>
      <c r="AR44" s="273">
        <v>3</v>
      </c>
      <c r="AS44" s="273"/>
      <c r="AT44" s="274"/>
      <c r="AU44" s="273"/>
      <c r="AV44" s="273"/>
      <c r="AW44" s="270"/>
      <c r="AX44" s="111">
        <f>AY44+AZ44+BA44</f>
        <v>4</v>
      </c>
      <c r="AY44" s="273">
        <v>2</v>
      </c>
      <c r="AZ44" s="273">
        <v>2</v>
      </c>
      <c r="BA44" s="270"/>
      <c r="BB44" s="111">
        <f>BC44+BD44+BE44</f>
        <v>0</v>
      </c>
      <c r="BC44" s="273"/>
      <c r="BD44" s="273"/>
      <c r="BE44" s="275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</row>
    <row r="45" spans="1:149" s="7" customFormat="1" ht="72" customHeight="1" x14ac:dyDescent="0.2">
      <c r="B45" s="139">
        <v>17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644" t="s">
        <v>214</v>
      </c>
      <c r="U45" s="645"/>
      <c r="V45" s="277">
        <v>11</v>
      </c>
      <c r="W45" s="457" t="s">
        <v>24</v>
      </c>
      <c r="X45" s="458"/>
      <c r="Y45" s="458"/>
      <c r="Z45" s="458"/>
      <c r="AA45" s="458"/>
      <c r="AB45" s="458"/>
      <c r="AC45" s="458"/>
      <c r="AD45" s="459"/>
      <c r="AE45" s="278">
        <v>4</v>
      </c>
      <c r="AF45" s="279">
        <f>AE45*30</f>
        <v>120</v>
      </c>
      <c r="AG45" s="280">
        <f>AH45+AJ45+AL45+AN45</f>
        <v>72</v>
      </c>
      <c r="AH45" s="281">
        <v>36</v>
      </c>
      <c r="AI45" s="281"/>
      <c r="AJ45" s="281">
        <v>36</v>
      </c>
      <c r="AK45" s="280"/>
      <c r="AL45" s="281"/>
      <c r="AM45" s="281"/>
      <c r="AN45" s="282"/>
      <c r="AO45" s="283">
        <f>AF45-AG45</f>
        <v>48</v>
      </c>
      <c r="AP45" s="278"/>
      <c r="AQ45" s="281">
        <v>3</v>
      </c>
      <c r="AR45" s="281">
        <v>3</v>
      </c>
      <c r="AS45" s="281"/>
      <c r="AT45" s="280"/>
      <c r="AU45" s="281"/>
      <c r="AV45" s="281"/>
      <c r="AW45" s="279"/>
      <c r="AX45" s="278">
        <f>AY45+AZ45+BA45</f>
        <v>4</v>
      </c>
      <c r="AY45" s="281">
        <v>2</v>
      </c>
      <c r="AZ45" s="281">
        <v>2</v>
      </c>
      <c r="BA45" s="279"/>
      <c r="BB45" s="278">
        <f>BC45+BD45+BE45</f>
        <v>0</v>
      </c>
      <c r="BC45" s="281"/>
      <c r="BD45" s="281"/>
      <c r="BE45" s="282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</row>
    <row r="46" spans="1:149" s="7" customFormat="1" ht="50.1" customHeight="1" thickBot="1" x14ac:dyDescent="0.25">
      <c r="B46" s="232">
        <v>18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646" t="s">
        <v>215</v>
      </c>
      <c r="U46" s="647"/>
      <c r="V46" s="309">
        <v>10</v>
      </c>
      <c r="W46" s="646" t="s">
        <v>24</v>
      </c>
      <c r="X46" s="648"/>
      <c r="Y46" s="648"/>
      <c r="Z46" s="648"/>
      <c r="AA46" s="648"/>
      <c r="AB46" s="648"/>
      <c r="AC46" s="649"/>
      <c r="AD46" s="310"/>
      <c r="AE46" s="311">
        <v>4</v>
      </c>
      <c r="AF46" s="309">
        <f>AE46*30</f>
        <v>120</v>
      </c>
      <c r="AG46" s="312">
        <f>AH46+AJ46+AL46+AN46</f>
        <v>72</v>
      </c>
      <c r="AH46" s="313">
        <v>36</v>
      </c>
      <c r="AI46" s="313"/>
      <c r="AJ46" s="313">
        <v>36</v>
      </c>
      <c r="AK46" s="312"/>
      <c r="AL46" s="313"/>
      <c r="AM46" s="313"/>
      <c r="AN46" s="314"/>
      <c r="AO46" s="315">
        <f>AF46-AG46</f>
        <v>48</v>
      </c>
      <c r="AP46" s="311"/>
      <c r="AQ46" s="313">
        <v>4</v>
      </c>
      <c r="AR46" s="313">
        <v>4</v>
      </c>
      <c r="AS46" s="316"/>
      <c r="AT46" s="312"/>
      <c r="AU46" s="313"/>
      <c r="AV46" s="313"/>
      <c r="AW46" s="309"/>
      <c r="AX46" s="311">
        <f>AY46+AZ46+BA46</f>
        <v>0</v>
      </c>
      <c r="AY46" s="313"/>
      <c r="AZ46" s="313"/>
      <c r="BA46" s="309"/>
      <c r="BB46" s="311">
        <f>BC46+BD46+BE46</f>
        <v>4</v>
      </c>
      <c r="BC46" s="313">
        <v>2</v>
      </c>
      <c r="BD46" s="313">
        <v>2</v>
      </c>
      <c r="BE46" s="314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</row>
    <row r="47" spans="1:149" s="7" customFormat="1" ht="50.1" customHeight="1" thickBot="1" x14ac:dyDescent="0.55000000000000004">
      <c r="B47" s="26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650" t="s">
        <v>145</v>
      </c>
      <c r="U47" s="651"/>
      <c r="V47" s="651"/>
      <c r="W47" s="651"/>
      <c r="X47" s="651"/>
      <c r="Y47" s="651"/>
      <c r="Z47" s="651"/>
      <c r="AA47" s="651"/>
      <c r="AB47" s="651"/>
      <c r="AC47" s="652"/>
      <c r="AD47" s="285"/>
      <c r="AE47" s="126">
        <f>SUM(AE44:AE46)</f>
        <v>12</v>
      </c>
      <c r="AF47" s="125">
        <f t="shared" ref="AF47:BE47" si="13">SUM(AF44:AF46)</f>
        <v>360</v>
      </c>
      <c r="AG47" s="124">
        <f t="shared" si="13"/>
        <v>216</v>
      </c>
      <c r="AH47" s="123">
        <f t="shared" si="13"/>
        <v>108</v>
      </c>
      <c r="AI47" s="123">
        <f t="shared" si="13"/>
        <v>0</v>
      </c>
      <c r="AJ47" s="123">
        <f t="shared" si="13"/>
        <v>108</v>
      </c>
      <c r="AK47" s="123">
        <f t="shared" si="13"/>
        <v>0</v>
      </c>
      <c r="AL47" s="122">
        <f t="shared" si="13"/>
        <v>0</v>
      </c>
      <c r="AM47" s="122">
        <f t="shared" si="13"/>
        <v>0</v>
      </c>
      <c r="AN47" s="125">
        <f t="shared" si="13"/>
        <v>0</v>
      </c>
      <c r="AO47" s="121">
        <f t="shared" si="13"/>
        <v>144</v>
      </c>
      <c r="AP47" s="99">
        <f>COUNT(AP44:AP46)</f>
        <v>0</v>
      </c>
      <c r="AQ47" s="97">
        <f t="shared" ref="AQ47:AW47" si="14">COUNT(AQ44:AQ46)</f>
        <v>3</v>
      </c>
      <c r="AR47" s="97">
        <f t="shared" si="14"/>
        <v>3</v>
      </c>
      <c r="AS47" s="97">
        <f t="shared" si="14"/>
        <v>0</v>
      </c>
      <c r="AT47" s="99">
        <f t="shared" si="14"/>
        <v>0</v>
      </c>
      <c r="AU47" s="97">
        <f t="shared" si="14"/>
        <v>0</v>
      </c>
      <c r="AV47" s="97">
        <f t="shared" si="14"/>
        <v>0</v>
      </c>
      <c r="AW47" s="120">
        <f t="shared" si="14"/>
        <v>0</v>
      </c>
      <c r="AX47" s="98">
        <f t="shared" si="13"/>
        <v>8</v>
      </c>
      <c r="AY47" s="97">
        <f t="shared" si="13"/>
        <v>4</v>
      </c>
      <c r="AZ47" s="97">
        <f t="shared" si="13"/>
        <v>4</v>
      </c>
      <c r="BA47" s="120">
        <f t="shared" si="13"/>
        <v>0</v>
      </c>
      <c r="BB47" s="85">
        <f t="shared" si="13"/>
        <v>4</v>
      </c>
      <c r="BC47" s="84">
        <f t="shared" si="13"/>
        <v>2</v>
      </c>
      <c r="BD47" s="84">
        <f t="shared" si="13"/>
        <v>2</v>
      </c>
      <c r="BE47" s="83">
        <f t="shared" si="13"/>
        <v>0</v>
      </c>
    </row>
    <row r="48" spans="1:149" s="7" customFormat="1" ht="50.1" customHeight="1" thickBot="1" x14ac:dyDescent="0.25">
      <c r="B48" s="653" t="s">
        <v>146</v>
      </c>
      <c r="C48" s="654"/>
      <c r="D48" s="654"/>
      <c r="E48" s="654"/>
      <c r="F48" s="654"/>
      <c r="G48" s="654"/>
      <c r="H48" s="654"/>
      <c r="I48" s="654"/>
      <c r="J48" s="654"/>
      <c r="K48" s="654"/>
      <c r="L48" s="654"/>
      <c r="M48" s="654"/>
      <c r="N48" s="654"/>
      <c r="O48" s="654"/>
      <c r="P48" s="654"/>
      <c r="Q48" s="654"/>
      <c r="R48" s="654"/>
      <c r="S48" s="654"/>
      <c r="T48" s="654"/>
      <c r="U48" s="654"/>
      <c r="V48" s="654"/>
      <c r="W48" s="654"/>
      <c r="X48" s="654"/>
      <c r="Y48" s="654"/>
      <c r="Z48" s="654"/>
      <c r="AA48" s="654"/>
      <c r="AB48" s="654"/>
      <c r="AC48" s="654"/>
      <c r="AD48" s="655"/>
      <c r="AE48" s="138">
        <f>AE47+AE42</f>
        <v>18</v>
      </c>
      <c r="AF48" s="286">
        <f t="shared" ref="AF48:BE48" si="15">AF47+AF42</f>
        <v>540</v>
      </c>
      <c r="AG48" s="287">
        <f t="shared" si="15"/>
        <v>324</v>
      </c>
      <c r="AH48" s="288">
        <f t="shared" si="15"/>
        <v>162</v>
      </c>
      <c r="AI48" s="288">
        <f t="shared" si="15"/>
        <v>0</v>
      </c>
      <c r="AJ48" s="288">
        <f t="shared" si="15"/>
        <v>162</v>
      </c>
      <c r="AK48" s="288">
        <f t="shared" si="15"/>
        <v>0</v>
      </c>
      <c r="AL48" s="289">
        <f t="shared" si="15"/>
        <v>0</v>
      </c>
      <c r="AM48" s="289">
        <f t="shared" si="15"/>
        <v>0</v>
      </c>
      <c r="AN48" s="286">
        <f t="shared" si="15"/>
        <v>0</v>
      </c>
      <c r="AO48" s="290">
        <f t="shared" si="15"/>
        <v>216</v>
      </c>
      <c r="AP48" s="102">
        <f t="shared" si="15"/>
        <v>0</v>
      </c>
      <c r="AQ48" s="100">
        <f t="shared" si="15"/>
        <v>6</v>
      </c>
      <c r="AR48" s="100">
        <f t="shared" si="15"/>
        <v>6</v>
      </c>
      <c r="AS48" s="100">
        <f t="shared" si="15"/>
        <v>0</v>
      </c>
      <c r="AT48" s="102">
        <f t="shared" si="15"/>
        <v>0</v>
      </c>
      <c r="AU48" s="100">
        <f t="shared" si="15"/>
        <v>0</v>
      </c>
      <c r="AV48" s="100">
        <f t="shared" si="15"/>
        <v>0</v>
      </c>
      <c r="AW48" s="132">
        <f t="shared" si="15"/>
        <v>0</v>
      </c>
      <c r="AX48" s="131">
        <f t="shared" si="15"/>
        <v>12</v>
      </c>
      <c r="AY48" s="95">
        <f t="shared" si="15"/>
        <v>6</v>
      </c>
      <c r="AZ48" s="95">
        <f t="shared" si="15"/>
        <v>6</v>
      </c>
      <c r="BA48" s="130">
        <f t="shared" si="15"/>
        <v>0</v>
      </c>
      <c r="BB48" s="291">
        <f t="shared" si="15"/>
        <v>6</v>
      </c>
      <c r="BC48" s="292">
        <f t="shared" si="15"/>
        <v>3</v>
      </c>
      <c r="BD48" s="292">
        <f t="shared" si="15"/>
        <v>3</v>
      </c>
      <c r="BE48" s="293">
        <f t="shared" si="15"/>
        <v>0</v>
      </c>
    </row>
    <row r="49" spans="2:57" s="7" customFormat="1" ht="50.1" customHeight="1" thickBot="1" x14ac:dyDescent="0.25">
      <c r="B49" s="598" t="s">
        <v>22</v>
      </c>
      <c r="C49" s="599"/>
      <c r="D49" s="599"/>
      <c r="E49" s="599"/>
      <c r="F49" s="599"/>
      <c r="G49" s="599"/>
      <c r="H49" s="599"/>
      <c r="I49" s="599"/>
      <c r="J49" s="599"/>
      <c r="K49" s="599"/>
      <c r="L49" s="599"/>
      <c r="M49" s="599"/>
      <c r="N49" s="599"/>
      <c r="O49" s="599"/>
      <c r="P49" s="599"/>
      <c r="Q49" s="599"/>
      <c r="R49" s="599"/>
      <c r="S49" s="599"/>
      <c r="T49" s="599"/>
      <c r="U49" s="599"/>
      <c r="V49" s="599"/>
      <c r="W49" s="599"/>
      <c r="X49" s="599"/>
      <c r="Y49" s="599"/>
      <c r="Z49" s="599"/>
      <c r="AA49" s="599"/>
      <c r="AB49" s="599"/>
      <c r="AC49" s="599"/>
      <c r="AD49" s="600"/>
      <c r="AE49" s="88">
        <f>AE36+AE48</f>
        <v>60</v>
      </c>
      <c r="AF49" s="91">
        <f t="shared" ref="AF49:BE49" si="16">AF36+AF48</f>
        <v>1800</v>
      </c>
      <c r="AG49" s="89">
        <f t="shared" si="16"/>
        <v>1008</v>
      </c>
      <c r="AH49" s="87">
        <f t="shared" si="16"/>
        <v>378</v>
      </c>
      <c r="AI49" s="87">
        <f t="shared" si="16"/>
        <v>0</v>
      </c>
      <c r="AJ49" s="87">
        <f t="shared" si="16"/>
        <v>576</v>
      </c>
      <c r="AK49" s="87">
        <f t="shared" si="16"/>
        <v>0</v>
      </c>
      <c r="AL49" s="86">
        <f t="shared" si="16"/>
        <v>54</v>
      </c>
      <c r="AM49" s="86">
        <f t="shared" si="16"/>
        <v>0</v>
      </c>
      <c r="AN49" s="91">
        <f t="shared" si="16"/>
        <v>0</v>
      </c>
      <c r="AO49" s="90">
        <f t="shared" si="16"/>
        <v>792</v>
      </c>
      <c r="AP49" s="89">
        <f t="shared" si="16"/>
        <v>6</v>
      </c>
      <c r="AQ49" s="87">
        <f t="shared" si="16"/>
        <v>11</v>
      </c>
      <c r="AR49" s="87">
        <f t="shared" si="16"/>
        <v>14</v>
      </c>
      <c r="AS49" s="87">
        <f t="shared" si="16"/>
        <v>0</v>
      </c>
      <c r="AT49" s="89">
        <f t="shared" si="16"/>
        <v>1</v>
      </c>
      <c r="AU49" s="87">
        <f t="shared" si="16"/>
        <v>1</v>
      </c>
      <c r="AV49" s="87">
        <f t="shared" si="16"/>
        <v>4</v>
      </c>
      <c r="AW49" s="86">
        <f t="shared" si="16"/>
        <v>1</v>
      </c>
      <c r="AX49" s="88">
        <f t="shared" si="16"/>
        <v>28</v>
      </c>
      <c r="AY49" s="87">
        <f t="shared" si="16"/>
        <v>11</v>
      </c>
      <c r="AZ49" s="87">
        <f t="shared" si="16"/>
        <v>15</v>
      </c>
      <c r="BA49" s="86">
        <f t="shared" si="16"/>
        <v>2</v>
      </c>
      <c r="BB49" s="445">
        <f t="shared" si="16"/>
        <v>28</v>
      </c>
      <c r="BC49" s="446">
        <f t="shared" si="16"/>
        <v>10</v>
      </c>
      <c r="BD49" s="446">
        <f t="shared" si="16"/>
        <v>17</v>
      </c>
      <c r="BE49" s="447">
        <f t="shared" si="16"/>
        <v>1</v>
      </c>
    </row>
    <row r="50" spans="2:57" s="7" customFormat="1" ht="39.950000000000003" customHeight="1" x14ac:dyDescent="0.2">
      <c r="B50" s="614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616"/>
      <c r="V50" s="616"/>
      <c r="W50" s="59"/>
      <c r="X50" s="59"/>
      <c r="Y50" s="58"/>
      <c r="Z50" s="58"/>
      <c r="AA50" s="82"/>
      <c r="AB50" s="602" t="s">
        <v>21</v>
      </c>
      <c r="AC50" s="603"/>
      <c r="AD50" s="604"/>
      <c r="AE50" s="618" t="s">
        <v>20</v>
      </c>
      <c r="AF50" s="619"/>
      <c r="AG50" s="619"/>
      <c r="AH50" s="619"/>
      <c r="AI50" s="619"/>
      <c r="AJ50" s="619"/>
      <c r="AK50" s="619"/>
      <c r="AL50" s="619"/>
      <c r="AM50" s="619"/>
      <c r="AN50" s="619"/>
      <c r="AO50" s="620"/>
      <c r="AP50" s="79">
        <f t="shared" ref="AP50:AP57" si="17">AX50+BB50</f>
        <v>6</v>
      </c>
      <c r="AQ50" s="78"/>
      <c r="AR50" s="78"/>
      <c r="AS50" s="78"/>
      <c r="AT50" s="81"/>
      <c r="AU50" s="78"/>
      <c r="AV50" s="78"/>
      <c r="AW50" s="80"/>
      <c r="AX50" s="79">
        <v>3</v>
      </c>
      <c r="AY50" s="78"/>
      <c r="AZ50" s="78"/>
      <c r="BA50" s="77"/>
      <c r="BB50" s="76">
        <v>3</v>
      </c>
      <c r="BC50" s="75"/>
      <c r="BD50" s="75"/>
      <c r="BE50" s="74"/>
    </row>
    <row r="51" spans="2:57" s="7" customFormat="1" ht="39.950000000000003" customHeight="1" x14ac:dyDescent="0.2">
      <c r="B51" s="615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473"/>
      <c r="V51" s="473"/>
      <c r="W51" s="59"/>
      <c r="X51" s="59"/>
      <c r="Y51" s="58"/>
      <c r="Z51" s="58"/>
      <c r="AA51" s="58"/>
      <c r="AB51" s="605"/>
      <c r="AC51" s="606"/>
      <c r="AD51" s="607"/>
      <c r="AE51" s="476" t="s">
        <v>19</v>
      </c>
      <c r="AF51" s="477"/>
      <c r="AG51" s="477"/>
      <c r="AH51" s="477"/>
      <c r="AI51" s="477"/>
      <c r="AJ51" s="477"/>
      <c r="AK51" s="477"/>
      <c r="AL51" s="477"/>
      <c r="AM51" s="477"/>
      <c r="AN51" s="477"/>
      <c r="AO51" s="478"/>
      <c r="AP51" s="66">
        <f t="shared" si="17"/>
        <v>11</v>
      </c>
      <c r="AQ51" s="65"/>
      <c r="AR51" s="65"/>
      <c r="AS51" s="65"/>
      <c r="AT51" s="68"/>
      <c r="AU51" s="65"/>
      <c r="AV51" s="65"/>
      <c r="AW51" s="67"/>
      <c r="AX51" s="66">
        <v>5</v>
      </c>
      <c r="AY51" s="65"/>
      <c r="AZ51" s="65"/>
      <c r="BA51" s="64"/>
      <c r="BB51" s="63">
        <v>6</v>
      </c>
      <c r="BC51" s="62"/>
      <c r="BD51" s="62"/>
      <c r="BE51" s="61"/>
    </row>
    <row r="52" spans="2:57" s="7" customFormat="1" ht="39.950000000000003" customHeight="1" x14ac:dyDescent="0.2">
      <c r="B52" s="615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473"/>
      <c r="V52" s="473"/>
      <c r="W52" s="59"/>
      <c r="X52" s="59"/>
      <c r="Y52" s="58"/>
      <c r="Z52" s="58"/>
      <c r="AA52" s="58"/>
      <c r="AB52" s="605"/>
      <c r="AC52" s="606"/>
      <c r="AD52" s="607"/>
      <c r="AE52" s="476" t="s">
        <v>18</v>
      </c>
      <c r="AF52" s="477"/>
      <c r="AG52" s="477"/>
      <c r="AH52" s="477"/>
      <c r="AI52" s="477"/>
      <c r="AJ52" s="477"/>
      <c r="AK52" s="477"/>
      <c r="AL52" s="477"/>
      <c r="AM52" s="477"/>
      <c r="AN52" s="477"/>
      <c r="AO52" s="478"/>
      <c r="AP52" s="66">
        <f t="shared" si="17"/>
        <v>14</v>
      </c>
      <c r="AQ52" s="65"/>
      <c r="AR52" s="65"/>
      <c r="AS52" s="65"/>
      <c r="AT52" s="68"/>
      <c r="AU52" s="65"/>
      <c r="AV52" s="65"/>
      <c r="AW52" s="67"/>
      <c r="AX52" s="66">
        <v>8</v>
      </c>
      <c r="AY52" s="65"/>
      <c r="AZ52" s="65"/>
      <c r="BA52" s="64"/>
      <c r="BB52" s="63">
        <v>6</v>
      </c>
      <c r="BC52" s="62"/>
      <c r="BD52" s="62"/>
      <c r="BE52" s="61"/>
    </row>
    <row r="53" spans="2:57" s="7" customFormat="1" ht="39.950000000000003" customHeight="1" x14ac:dyDescent="0.2">
      <c r="B53" s="615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4" t="s">
        <v>17</v>
      </c>
      <c r="U53" s="474"/>
      <c r="V53" s="474"/>
      <c r="W53" s="59"/>
      <c r="X53" s="59"/>
      <c r="Y53" s="58"/>
      <c r="Z53" s="58"/>
      <c r="AA53" s="58"/>
      <c r="AB53" s="605"/>
      <c r="AC53" s="606"/>
      <c r="AD53" s="607"/>
      <c r="AE53" s="476" t="s">
        <v>16</v>
      </c>
      <c r="AF53" s="477"/>
      <c r="AG53" s="477"/>
      <c r="AH53" s="477"/>
      <c r="AI53" s="477"/>
      <c r="AJ53" s="477"/>
      <c r="AK53" s="477"/>
      <c r="AL53" s="477"/>
      <c r="AM53" s="477"/>
      <c r="AN53" s="477"/>
      <c r="AO53" s="478"/>
      <c r="AP53" s="66">
        <f t="shared" si="17"/>
        <v>0</v>
      </c>
      <c r="AQ53" s="65"/>
      <c r="AR53" s="65"/>
      <c r="AS53" s="65"/>
      <c r="AT53" s="68"/>
      <c r="AU53" s="65"/>
      <c r="AV53" s="65"/>
      <c r="AW53" s="67"/>
      <c r="AX53" s="66"/>
      <c r="AY53" s="65"/>
      <c r="AZ53" s="65"/>
      <c r="BA53" s="64"/>
      <c r="BB53" s="63"/>
      <c r="BC53" s="62"/>
      <c r="BD53" s="62"/>
      <c r="BE53" s="61"/>
    </row>
    <row r="54" spans="2:57" s="7" customFormat="1" ht="39.950000000000003" customHeight="1" x14ac:dyDescent="0.4">
      <c r="B54" s="615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617" t="s">
        <v>15</v>
      </c>
      <c r="U54" s="617"/>
      <c r="V54" s="206"/>
      <c r="W54" s="59"/>
      <c r="X54" s="59"/>
      <c r="Y54" s="72"/>
      <c r="Z54" s="72"/>
      <c r="AA54" s="72"/>
      <c r="AB54" s="605"/>
      <c r="AC54" s="606"/>
      <c r="AD54" s="607"/>
      <c r="AE54" s="476" t="s">
        <v>14</v>
      </c>
      <c r="AF54" s="477"/>
      <c r="AG54" s="477"/>
      <c r="AH54" s="477"/>
      <c r="AI54" s="477"/>
      <c r="AJ54" s="477"/>
      <c r="AK54" s="477"/>
      <c r="AL54" s="477"/>
      <c r="AM54" s="477"/>
      <c r="AN54" s="477"/>
      <c r="AO54" s="478"/>
      <c r="AP54" s="66">
        <f t="shared" si="17"/>
        <v>1</v>
      </c>
      <c r="AQ54" s="65"/>
      <c r="AR54" s="65"/>
      <c r="AS54" s="65"/>
      <c r="AT54" s="68"/>
      <c r="AU54" s="65"/>
      <c r="AV54" s="65"/>
      <c r="AW54" s="67"/>
      <c r="AX54" s="66"/>
      <c r="AY54" s="65"/>
      <c r="AZ54" s="65"/>
      <c r="BA54" s="64"/>
      <c r="BB54" s="63">
        <v>1</v>
      </c>
      <c r="BC54" s="62"/>
      <c r="BD54" s="62"/>
      <c r="BE54" s="61"/>
    </row>
    <row r="55" spans="2:57" s="7" customFormat="1" ht="39.950000000000003" customHeight="1" x14ac:dyDescent="0.2">
      <c r="B55" s="615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475" t="s">
        <v>13</v>
      </c>
      <c r="U55" s="475"/>
      <c r="V55" s="206"/>
      <c r="W55" s="59"/>
      <c r="X55" s="59"/>
      <c r="Y55" s="58"/>
      <c r="Z55" s="58"/>
      <c r="AA55" s="58"/>
      <c r="AB55" s="605"/>
      <c r="AC55" s="606"/>
      <c r="AD55" s="607"/>
      <c r="AE55" s="476" t="s">
        <v>12</v>
      </c>
      <c r="AF55" s="477"/>
      <c r="AG55" s="477"/>
      <c r="AH55" s="477"/>
      <c r="AI55" s="477"/>
      <c r="AJ55" s="477"/>
      <c r="AK55" s="477"/>
      <c r="AL55" s="477"/>
      <c r="AM55" s="477"/>
      <c r="AN55" s="477"/>
      <c r="AO55" s="478"/>
      <c r="AP55" s="66">
        <f t="shared" si="17"/>
        <v>1</v>
      </c>
      <c r="AQ55" s="65"/>
      <c r="AR55" s="65"/>
      <c r="AS55" s="65"/>
      <c r="AT55" s="68"/>
      <c r="AU55" s="65"/>
      <c r="AV55" s="65"/>
      <c r="AW55" s="67"/>
      <c r="AX55" s="66">
        <v>1</v>
      </c>
      <c r="AY55" s="65"/>
      <c r="AZ55" s="65"/>
      <c r="BA55" s="64"/>
      <c r="BB55" s="63"/>
      <c r="BC55" s="62"/>
      <c r="BD55" s="62"/>
      <c r="BE55" s="61"/>
    </row>
    <row r="56" spans="2:57" s="7" customFormat="1" ht="39.950000000000003" customHeight="1" x14ac:dyDescent="0.2">
      <c r="B56" s="615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07" t="s">
        <v>11</v>
      </c>
      <c r="U56" s="70"/>
      <c r="V56" s="206"/>
      <c r="W56" s="59"/>
      <c r="X56" s="59"/>
      <c r="Y56" s="58"/>
      <c r="Z56" s="58"/>
      <c r="AA56" s="58"/>
      <c r="AB56" s="605"/>
      <c r="AC56" s="606"/>
      <c r="AD56" s="607"/>
      <c r="AE56" s="476" t="s">
        <v>10</v>
      </c>
      <c r="AF56" s="477"/>
      <c r="AG56" s="477"/>
      <c r="AH56" s="477"/>
      <c r="AI56" s="477"/>
      <c r="AJ56" s="477"/>
      <c r="AK56" s="477"/>
      <c r="AL56" s="477"/>
      <c r="AM56" s="477"/>
      <c r="AN56" s="477"/>
      <c r="AO56" s="478"/>
      <c r="AP56" s="66">
        <f t="shared" si="17"/>
        <v>4</v>
      </c>
      <c r="AQ56" s="65"/>
      <c r="AR56" s="65"/>
      <c r="AS56" s="65"/>
      <c r="AT56" s="68"/>
      <c r="AU56" s="65"/>
      <c r="AV56" s="65"/>
      <c r="AW56" s="67"/>
      <c r="AX56" s="66">
        <v>2</v>
      </c>
      <c r="AY56" s="65"/>
      <c r="AZ56" s="65"/>
      <c r="BA56" s="64"/>
      <c r="BB56" s="63">
        <v>2</v>
      </c>
      <c r="BC56" s="62"/>
      <c r="BD56" s="62"/>
      <c r="BE56" s="61"/>
    </row>
    <row r="57" spans="2:57" s="7" customFormat="1" ht="39.950000000000003" customHeight="1" thickBot="1" x14ac:dyDescent="0.25">
      <c r="B57" s="615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475" t="s">
        <v>9</v>
      </c>
      <c r="U57" s="475"/>
      <c r="V57" s="475"/>
      <c r="W57" s="59"/>
      <c r="X57" s="59"/>
      <c r="Y57" s="58"/>
      <c r="Z57" s="58"/>
      <c r="AA57" s="58"/>
      <c r="AB57" s="608"/>
      <c r="AC57" s="609"/>
      <c r="AD57" s="610"/>
      <c r="AE57" s="611" t="s">
        <v>8</v>
      </c>
      <c r="AF57" s="612"/>
      <c r="AG57" s="612"/>
      <c r="AH57" s="612"/>
      <c r="AI57" s="612"/>
      <c r="AJ57" s="612"/>
      <c r="AK57" s="612"/>
      <c r="AL57" s="612"/>
      <c r="AM57" s="612"/>
      <c r="AN57" s="612"/>
      <c r="AO57" s="613"/>
      <c r="AP57" s="55">
        <f t="shared" si="17"/>
        <v>1</v>
      </c>
      <c r="AQ57" s="54"/>
      <c r="AR57" s="54"/>
      <c r="AS57" s="54"/>
      <c r="AT57" s="57"/>
      <c r="AU57" s="54"/>
      <c r="AV57" s="54"/>
      <c r="AW57" s="56"/>
      <c r="AX57" s="55"/>
      <c r="AY57" s="54"/>
      <c r="AZ57" s="54"/>
      <c r="BA57" s="53"/>
      <c r="BB57" s="52">
        <v>1</v>
      </c>
      <c r="BC57" s="51"/>
      <c r="BD57" s="51"/>
      <c r="BE57" s="50"/>
    </row>
    <row r="58" spans="2:57" s="7" customFormat="1" ht="66.75" customHeight="1" x14ac:dyDescent="0.2">
      <c r="W58" s="49"/>
      <c r="X58" s="49"/>
      <c r="Y58" s="49"/>
      <c r="Z58" s="49"/>
      <c r="AA58" s="49"/>
      <c r="AB58" s="49"/>
      <c r="AC58" s="49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</row>
    <row r="59" spans="2:57" s="7" customFormat="1" ht="39.950000000000003" customHeight="1" x14ac:dyDescent="0.45">
      <c r="B59" s="33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2:57" s="7" customFormat="1" ht="33.75" customHeight="1" x14ac:dyDescent="0.2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V60" s="45"/>
      <c r="W60" s="45"/>
      <c r="X60" s="45"/>
      <c r="Y60" s="11"/>
      <c r="Z60" s="11"/>
      <c r="AA60" s="11"/>
      <c r="AB60" s="11"/>
      <c r="AC60" s="11"/>
      <c r="AD60" s="11"/>
      <c r="AE60" s="11"/>
      <c r="AF60" s="601" t="s">
        <v>7</v>
      </c>
      <c r="AG60" s="601"/>
      <c r="AH60" s="601"/>
      <c r="AI60" s="601"/>
      <c r="AJ60" s="601"/>
      <c r="AK60" s="601"/>
      <c r="AL60" s="601"/>
      <c r="AM60" s="601"/>
      <c r="AN60" s="601"/>
      <c r="AO60" s="601"/>
      <c r="AP60" s="601"/>
      <c r="AQ60" s="601"/>
      <c r="AR60" s="601"/>
      <c r="AS60" s="601"/>
      <c r="AT60" s="601"/>
      <c r="AU60" s="601"/>
      <c r="AV60" s="601"/>
      <c r="AW60" s="601"/>
      <c r="AX60" s="601"/>
      <c r="AY60" s="601"/>
      <c r="AZ60" s="601"/>
      <c r="BA60" s="601"/>
      <c r="BB60" s="601"/>
      <c r="BC60" s="601"/>
      <c r="BD60" s="44"/>
    </row>
    <row r="61" spans="2:57" s="7" customFormat="1" ht="135.75" customHeight="1" x14ac:dyDescent="0.5">
      <c r="U61" s="32"/>
      <c r="V61" s="43" t="s">
        <v>6</v>
      </c>
      <c r="W61" s="26"/>
      <c r="X61" s="39"/>
      <c r="Y61" s="38"/>
      <c r="Z61" s="38"/>
      <c r="AA61" s="37" t="s">
        <v>5</v>
      </c>
      <c r="AB61" s="42"/>
      <c r="AC61" s="35"/>
      <c r="AD61" s="34" t="s">
        <v>4</v>
      </c>
      <c r="AE61" s="41"/>
      <c r="AF61" s="23"/>
      <c r="AH61" s="40"/>
      <c r="AI61" s="40"/>
      <c r="AJ61" s="472" t="s">
        <v>3</v>
      </c>
      <c r="AK61" s="472"/>
      <c r="AL61" s="472"/>
      <c r="AM61" s="472"/>
      <c r="AN61" s="472"/>
      <c r="AO61" s="472"/>
      <c r="AP61" s="472"/>
      <c r="AQ61" s="472"/>
      <c r="AR61" s="39"/>
      <c r="AS61" s="39"/>
      <c r="AT61" s="38"/>
      <c r="AU61" s="37" t="s">
        <v>2</v>
      </c>
      <c r="AV61" s="35"/>
      <c r="AW61" s="35"/>
      <c r="AX61" s="36"/>
      <c r="AY61" s="35"/>
      <c r="AZ61" s="34"/>
      <c r="BA61" s="33"/>
    </row>
    <row r="62" spans="2:57" s="7" customFormat="1" ht="24.95" customHeight="1" x14ac:dyDescent="0.4">
      <c r="U62" s="32"/>
      <c r="V62" s="31"/>
      <c r="W62" s="26"/>
      <c r="X62" s="30"/>
      <c r="Y62" s="24"/>
      <c r="Z62" s="24"/>
      <c r="AA62" s="23"/>
      <c r="AB62" s="29"/>
      <c r="AC62" s="21"/>
      <c r="AD62" s="23"/>
      <c r="AE62" s="28"/>
      <c r="AF62" s="23"/>
      <c r="AH62" s="11"/>
      <c r="AI62" s="11"/>
      <c r="AJ62" s="11"/>
      <c r="AK62" s="8"/>
      <c r="AL62" s="8"/>
      <c r="AM62" s="8"/>
      <c r="AN62" s="11"/>
      <c r="AO62" s="27"/>
      <c r="AP62" s="26"/>
      <c r="AQ62" s="26"/>
      <c r="AR62" s="25"/>
      <c r="AS62" s="25"/>
      <c r="AT62" s="24"/>
      <c r="AU62" s="23"/>
      <c r="AV62" s="21"/>
      <c r="AW62" s="21"/>
      <c r="AX62" s="22"/>
      <c r="AY62" s="21"/>
      <c r="AZ62" s="20"/>
      <c r="BA62" s="19"/>
    </row>
    <row r="63" spans="2:57" s="13" customFormat="1" ht="39.75" customHeight="1" x14ac:dyDescent="0.2">
      <c r="B63" s="471" t="s">
        <v>1</v>
      </c>
      <c r="C63" s="471"/>
      <c r="D63" s="471"/>
      <c r="E63" s="471"/>
      <c r="F63" s="471"/>
      <c r="G63" s="471"/>
      <c r="H63" s="471"/>
      <c r="I63" s="471"/>
      <c r="J63" s="471"/>
      <c r="K63" s="471"/>
      <c r="L63" s="471"/>
      <c r="M63" s="471"/>
      <c r="N63" s="471"/>
      <c r="O63" s="471"/>
      <c r="P63" s="471"/>
      <c r="Q63" s="471"/>
      <c r="R63" s="471"/>
      <c r="S63" s="471"/>
      <c r="T63" s="471"/>
      <c r="U63" s="471"/>
      <c r="V63" s="471"/>
      <c r="W63" s="471"/>
      <c r="X63" s="471"/>
      <c r="Y63" s="471"/>
      <c r="Z63" s="471"/>
      <c r="AA63" s="471"/>
      <c r="AB63" s="471"/>
      <c r="AC63" s="471"/>
      <c r="AE63" s="14"/>
      <c r="AF63" s="14"/>
      <c r="AH63" s="18"/>
      <c r="AI63" s="18"/>
      <c r="AJ63" s="18"/>
      <c r="AK63" s="18"/>
      <c r="AL63" s="18"/>
      <c r="AM63" s="18"/>
      <c r="AN63" s="18"/>
      <c r="AO63" s="14"/>
      <c r="AP63" s="17"/>
      <c r="AQ63" s="14"/>
      <c r="AS63" s="16"/>
      <c r="AU63" s="15"/>
      <c r="AW63" s="14"/>
      <c r="AX63" s="14"/>
      <c r="AY63" s="14"/>
      <c r="AZ63" s="14"/>
    </row>
    <row r="64" spans="2:57" s="7" customFormat="1" ht="14.25" customHeight="1" x14ac:dyDescent="0.2">
      <c r="V64" s="8"/>
      <c r="W64" s="8"/>
      <c r="X64" s="8"/>
      <c r="Y64" s="12"/>
      <c r="Z64" s="12"/>
      <c r="AA64" s="12"/>
      <c r="AB64" s="12"/>
      <c r="AC64" s="12"/>
      <c r="AD64" s="12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8"/>
      <c r="AT64" s="8"/>
      <c r="AU64" s="8"/>
      <c r="AV64" s="8"/>
      <c r="AW64" s="8"/>
      <c r="AX64" s="8"/>
      <c r="AY64" s="8"/>
      <c r="AZ64" s="8"/>
      <c r="BA64" s="8"/>
    </row>
    <row r="65" spans="2:58" s="7" customFormat="1" ht="60" customHeight="1" x14ac:dyDescent="0.8">
      <c r="B65" s="593"/>
      <c r="C65" s="594"/>
      <c r="D65" s="594"/>
      <c r="E65" s="594"/>
      <c r="F65" s="594"/>
      <c r="G65" s="594"/>
      <c r="H65" s="594"/>
      <c r="I65" s="594"/>
      <c r="J65" s="594"/>
      <c r="K65" s="594"/>
      <c r="L65" s="594"/>
      <c r="M65" s="594"/>
      <c r="N65" s="594"/>
      <c r="O65" s="594"/>
      <c r="P65" s="594"/>
      <c r="Q65" s="594"/>
      <c r="R65" s="594"/>
      <c r="S65" s="594"/>
      <c r="T65" s="594"/>
      <c r="U65" s="594"/>
      <c r="V65" s="594"/>
      <c r="W65" s="594"/>
      <c r="X65" s="594"/>
      <c r="Y65" s="594"/>
      <c r="Z65" s="594"/>
      <c r="AA65" s="594"/>
      <c r="AB65" s="594"/>
      <c r="AC65" s="594"/>
      <c r="AD65" s="12"/>
      <c r="AE65" s="11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8"/>
      <c r="AT65" s="9"/>
      <c r="AU65" s="9"/>
      <c r="AV65" s="9"/>
      <c r="AW65" s="9"/>
      <c r="AX65" s="9"/>
      <c r="AY65" s="9"/>
      <c r="AZ65" s="8"/>
      <c r="BA65" s="8"/>
      <c r="BF65" s="7" t="s">
        <v>0</v>
      </c>
    </row>
    <row r="66" spans="2:58" ht="90" customHeight="1" x14ac:dyDescent="0.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9" spans="2:58" ht="81.75" customHeight="1" x14ac:dyDescent="0.2"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</row>
  </sheetData>
  <mergeCells count="127">
    <mergeCell ref="W41:AD41"/>
    <mergeCell ref="B1:BA1"/>
    <mergeCell ref="B2:BA2"/>
    <mergeCell ref="B3:BA3"/>
    <mergeCell ref="T4:U4"/>
    <mergeCell ref="X4:AO4"/>
    <mergeCell ref="B5:V5"/>
    <mergeCell ref="X5:AQ5"/>
    <mergeCell ref="AZ5:BC5"/>
    <mergeCell ref="B37:BE37"/>
    <mergeCell ref="B11:B17"/>
    <mergeCell ref="T11:V17"/>
    <mergeCell ref="W11:AD17"/>
    <mergeCell ref="AE11:AF13"/>
    <mergeCell ref="AG11:AN13"/>
    <mergeCell ref="W6:AB6"/>
    <mergeCell ref="AD6:AS6"/>
    <mergeCell ref="AZ6:BC6"/>
    <mergeCell ref="A7:V7"/>
    <mergeCell ref="W7:AS7"/>
    <mergeCell ref="AZ7:BD7"/>
    <mergeCell ref="AE14:AE17"/>
    <mergeCell ref="AF14:AF17"/>
    <mergeCell ref="AG14:AG17"/>
    <mergeCell ref="AH14:AN14"/>
    <mergeCell ref="AP14:AP17"/>
    <mergeCell ref="T8:V8"/>
    <mergeCell ref="W8:AC8"/>
    <mergeCell ref="AD8:AS8"/>
    <mergeCell ref="AZ8:BE8"/>
    <mergeCell ref="W9:Z9"/>
    <mergeCell ref="AR14:AR17"/>
    <mergeCell ref="AS14:AS17"/>
    <mergeCell ref="AT14:AT17"/>
    <mergeCell ref="AU14:AU17"/>
    <mergeCell ref="AV14:AV17"/>
    <mergeCell ref="AO11:AO17"/>
    <mergeCell ref="AP11:AW13"/>
    <mergeCell ref="AX11:BE11"/>
    <mergeCell ref="AX12:BE12"/>
    <mergeCell ref="AX13:BE13"/>
    <mergeCell ref="B19:BE19"/>
    <mergeCell ref="BI19:BI21"/>
    <mergeCell ref="B20:BE20"/>
    <mergeCell ref="T21:V21"/>
    <mergeCell ref="W21:AD21"/>
    <mergeCell ref="T22:V22"/>
    <mergeCell ref="W22:AD22"/>
    <mergeCell ref="BK15:BK17"/>
    <mergeCell ref="AX16:AX17"/>
    <mergeCell ref="AY16:BA16"/>
    <mergeCell ref="BB16:BB17"/>
    <mergeCell ref="BC16:BE16"/>
    <mergeCell ref="T18:V18"/>
    <mergeCell ref="W18:AD18"/>
    <mergeCell ref="AW14:AW17"/>
    <mergeCell ref="AX14:BA14"/>
    <mergeCell ref="BB14:BE14"/>
    <mergeCell ref="AH15:AI16"/>
    <mergeCell ref="AJ15:AK16"/>
    <mergeCell ref="AL15:AM16"/>
    <mergeCell ref="AN15:AN17"/>
    <mergeCell ref="AX15:BA15"/>
    <mergeCell ref="BB15:BE15"/>
    <mergeCell ref="AQ14:AQ17"/>
    <mergeCell ref="T29:V29"/>
    <mergeCell ref="W29:AD29"/>
    <mergeCell ref="T30:V30"/>
    <mergeCell ref="W30:AD30"/>
    <mergeCell ref="T31:V31"/>
    <mergeCell ref="W31:AD31"/>
    <mergeCell ref="T26:V26"/>
    <mergeCell ref="W26:AD26"/>
    <mergeCell ref="T23:V23"/>
    <mergeCell ref="W23:AD23"/>
    <mergeCell ref="T24:V24"/>
    <mergeCell ref="W24:AD24"/>
    <mergeCell ref="T25:V25"/>
    <mergeCell ref="W25:AD25"/>
    <mergeCell ref="AB50:AD57"/>
    <mergeCell ref="T54:U54"/>
    <mergeCell ref="T32:V32"/>
    <mergeCell ref="W32:AD32"/>
    <mergeCell ref="T33:V33"/>
    <mergeCell ref="W33:AD33"/>
    <mergeCell ref="T34:V34"/>
    <mergeCell ref="W34:AD34"/>
    <mergeCell ref="B38:BE38"/>
    <mergeCell ref="T40:V40"/>
    <mergeCell ref="W40:AD40"/>
    <mergeCell ref="T42:AC42"/>
    <mergeCell ref="T43:BE43"/>
    <mergeCell ref="T44:U44"/>
    <mergeCell ref="W44:AD44"/>
    <mergeCell ref="T45:U45"/>
    <mergeCell ref="W45:AD45"/>
    <mergeCell ref="T46:U46"/>
    <mergeCell ref="W46:AC46"/>
    <mergeCell ref="T47:AC47"/>
    <mergeCell ref="B48:AD48"/>
    <mergeCell ref="T39:V39"/>
    <mergeCell ref="W39:AD39"/>
    <mergeCell ref="T41:V41"/>
    <mergeCell ref="AF60:BC60"/>
    <mergeCell ref="AJ61:AQ61"/>
    <mergeCell ref="B63:AC63"/>
    <mergeCell ref="B65:AC65"/>
    <mergeCell ref="B27:AD27"/>
    <mergeCell ref="B28:BE28"/>
    <mergeCell ref="AE54:AO54"/>
    <mergeCell ref="T55:U55"/>
    <mergeCell ref="AE55:AO55"/>
    <mergeCell ref="AE56:AO56"/>
    <mergeCell ref="T57:V57"/>
    <mergeCell ref="AE57:AO57"/>
    <mergeCell ref="AE50:AO50"/>
    <mergeCell ref="U51:V51"/>
    <mergeCell ref="AE51:AO51"/>
    <mergeCell ref="U52:V52"/>
    <mergeCell ref="AE52:AO52"/>
    <mergeCell ref="U53:V53"/>
    <mergeCell ref="AE53:AO53"/>
    <mergeCell ref="B35:AD35"/>
    <mergeCell ref="B36:AD36"/>
    <mergeCell ref="B49:AD49"/>
    <mergeCell ref="B50:B57"/>
    <mergeCell ref="U50:V50"/>
  </mergeCells>
  <pageMargins left="0.39370078740157483" right="0.19685039370078741" top="0.39370078740157483" bottom="0" header="0" footer="0"/>
  <pageSetup paperSize="9" scale="1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66"/>
  <sheetViews>
    <sheetView tabSelected="1" topLeftCell="A22" zoomScale="40" zoomScaleNormal="40" zoomScaleSheetLayoutView="25" workbookViewId="0">
      <selection activeCell="T33" sqref="T33:V33"/>
    </sheetView>
  </sheetViews>
  <sheetFormatPr defaultColWidth="10.140625" defaultRowHeight="12.75" x14ac:dyDescent="0.2"/>
  <cols>
    <col min="1" max="1" width="23.42578125" style="1" customWidth="1"/>
    <col min="2" max="2" width="10.28515625" style="1" customWidth="1"/>
    <col min="3" max="19" width="6.28515625" style="1" hidden="1" customWidth="1"/>
    <col min="20" max="20" width="42.140625" style="1" customWidth="1"/>
    <col min="21" max="21" width="65.85546875" style="6" customWidth="1"/>
    <col min="22" max="22" width="48.7109375" style="5" customWidth="1"/>
    <col min="23" max="23" width="12.7109375" style="4" customWidth="1"/>
    <col min="24" max="24" width="25.7109375" style="3" customWidth="1"/>
    <col min="25" max="27" width="12.7109375" style="3" customWidth="1"/>
    <col min="28" max="28" width="16.7109375" style="3" customWidth="1"/>
    <col min="29" max="29" width="13.5703125" style="3" customWidth="1"/>
    <col min="30" max="30" width="12.7109375" style="2" hidden="1" customWidth="1"/>
    <col min="31" max="31" width="13.85546875" style="2" customWidth="1"/>
    <col min="32" max="32" width="16" style="2" customWidth="1"/>
    <col min="33" max="33" width="14.5703125" style="2" customWidth="1"/>
    <col min="34" max="35" width="10.7109375" style="2" customWidth="1"/>
    <col min="36" max="36" width="12.140625" style="2" customWidth="1"/>
    <col min="37" max="37" width="17" style="2" customWidth="1"/>
    <col min="38" max="39" width="13.5703125" style="2" customWidth="1"/>
    <col min="40" max="40" width="15.7109375" style="2" customWidth="1"/>
    <col min="41" max="41" width="12.7109375" style="2" customWidth="1"/>
    <col min="42" max="42" width="10.7109375" style="1" customWidth="1"/>
    <col min="43" max="43" width="11.85546875" style="1" customWidth="1"/>
    <col min="44" max="50" width="10.7109375" style="1" customWidth="1"/>
    <col min="51" max="51" width="11.85546875" style="1" customWidth="1"/>
    <col min="52" max="54" width="10.7109375" style="1" customWidth="1"/>
    <col min="55" max="55" width="13.42578125" style="1" customWidth="1"/>
    <col min="56" max="56" width="10.7109375" style="1" customWidth="1"/>
    <col min="57" max="57" width="10.140625" style="1" customWidth="1"/>
    <col min="58" max="58" width="8.28515625" style="1" customWidth="1"/>
    <col min="59" max="59" width="10.140625" style="1" customWidth="1"/>
    <col min="60" max="60" width="1.140625" style="1" customWidth="1"/>
    <col min="61" max="16384" width="10.140625" style="1"/>
  </cols>
  <sheetData>
    <row r="1" spans="1:63" ht="72.75" customHeight="1" x14ac:dyDescent="0.5">
      <c r="B1" s="577" t="s">
        <v>106</v>
      </c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G1" s="577"/>
      <c r="AH1" s="577"/>
      <c r="AI1" s="577"/>
      <c r="AJ1" s="577"/>
      <c r="AK1" s="577"/>
      <c r="AL1" s="577"/>
      <c r="AM1" s="577"/>
      <c r="AN1" s="577"/>
      <c r="AO1" s="577"/>
      <c r="AP1" s="577"/>
      <c r="AQ1" s="577"/>
      <c r="AR1" s="577"/>
      <c r="AS1" s="577"/>
      <c r="AT1" s="577"/>
      <c r="AU1" s="577"/>
      <c r="AV1" s="577"/>
      <c r="AW1" s="577"/>
      <c r="AX1" s="577"/>
      <c r="AY1" s="577"/>
      <c r="AZ1" s="577"/>
      <c r="BA1" s="577"/>
    </row>
    <row r="2" spans="1:63" ht="12.75" customHeight="1" x14ac:dyDescent="0.4"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1"/>
      <c r="AJ2" s="581"/>
      <c r="AK2" s="581"/>
      <c r="AL2" s="581"/>
      <c r="AM2" s="581"/>
      <c r="AN2" s="581"/>
      <c r="AO2" s="581"/>
      <c r="AP2" s="581"/>
      <c r="AQ2" s="581"/>
      <c r="AR2" s="581"/>
      <c r="AS2" s="581"/>
      <c r="AT2" s="581"/>
      <c r="AU2" s="581"/>
      <c r="AV2" s="581"/>
      <c r="AW2" s="581"/>
      <c r="AX2" s="581"/>
      <c r="AY2" s="581"/>
      <c r="AZ2" s="581"/>
      <c r="BA2" s="581"/>
    </row>
    <row r="3" spans="1:63" ht="68.25" customHeight="1" x14ac:dyDescent="0.2">
      <c r="B3" s="578" t="s">
        <v>105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578"/>
      <c r="AI3" s="578"/>
      <c r="AJ3" s="578"/>
      <c r="AK3" s="578"/>
      <c r="AL3" s="578"/>
      <c r="AM3" s="578"/>
      <c r="AN3" s="578"/>
      <c r="AO3" s="578"/>
      <c r="AP3" s="578"/>
      <c r="AQ3" s="578"/>
      <c r="AR3" s="578"/>
      <c r="AS3" s="578"/>
      <c r="AT3" s="578"/>
      <c r="AU3" s="578"/>
      <c r="AV3" s="578"/>
      <c r="AW3" s="578"/>
      <c r="AX3" s="578"/>
      <c r="AY3" s="578"/>
      <c r="AZ3" s="578"/>
      <c r="BA3" s="578"/>
    </row>
    <row r="4" spans="1:63" ht="48.75" customHeight="1" x14ac:dyDescent="0.7"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579" t="s">
        <v>104</v>
      </c>
      <c r="U4" s="579"/>
      <c r="V4" s="203"/>
      <c r="W4" s="203"/>
      <c r="X4" s="582" t="s">
        <v>103</v>
      </c>
      <c r="Y4" s="582"/>
      <c r="Z4" s="582"/>
      <c r="AA4" s="582"/>
      <c r="AB4" s="582"/>
      <c r="AC4" s="582"/>
      <c r="AD4" s="582"/>
      <c r="AE4" s="582"/>
      <c r="AF4" s="582"/>
      <c r="AG4" s="582"/>
      <c r="AH4" s="582"/>
      <c r="AI4" s="582"/>
      <c r="AJ4" s="582"/>
      <c r="AK4" s="582"/>
      <c r="AL4" s="582"/>
      <c r="AM4" s="582"/>
      <c r="AN4" s="582"/>
      <c r="AO4" s="582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</row>
    <row r="5" spans="1:63" ht="67.5" customHeight="1" x14ac:dyDescent="0.5">
      <c r="B5" s="583" t="s">
        <v>102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202"/>
      <c r="X5" s="582" t="s">
        <v>124</v>
      </c>
      <c r="Y5" s="582"/>
      <c r="Z5" s="582"/>
      <c r="AA5" s="582"/>
      <c r="AB5" s="582"/>
      <c r="AC5" s="582"/>
      <c r="AD5" s="582"/>
      <c r="AE5" s="582"/>
      <c r="AF5" s="582"/>
      <c r="AG5" s="582"/>
      <c r="AH5" s="582"/>
      <c r="AI5" s="582"/>
      <c r="AJ5" s="582"/>
      <c r="AK5" s="582"/>
      <c r="AL5" s="582"/>
      <c r="AM5" s="582"/>
      <c r="AN5" s="582"/>
      <c r="AO5" s="582"/>
      <c r="AP5" s="582"/>
      <c r="AQ5" s="582"/>
      <c r="AR5" s="201"/>
      <c r="AS5" s="200"/>
      <c r="AT5" s="200"/>
      <c r="AU5" s="199" t="s">
        <v>100</v>
      </c>
      <c r="AV5" s="10"/>
      <c r="AW5" s="196"/>
      <c r="AX5" s="196"/>
      <c r="AY5" s="196"/>
      <c r="AZ5" s="580" t="s">
        <v>99</v>
      </c>
      <c r="BA5" s="580"/>
      <c r="BB5" s="580"/>
      <c r="BC5" s="580"/>
      <c r="BD5" s="174"/>
    </row>
    <row r="6" spans="1:63" ht="37.5" customHeight="1" x14ac:dyDescent="0.45">
      <c r="W6" s="585" t="s">
        <v>98</v>
      </c>
      <c r="X6" s="585"/>
      <c r="Y6" s="585"/>
      <c r="Z6" s="585"/>
      <c r="AA6" s="585"/>
      <c r="AB6" s="585"/>
      <c r="AC6" s="191" t="s">
        <v>84</v>
      </c>
      <c r="AD6" s="587" t="s">
        <v>97</v>
      </c>
      <c r="AE6" s="587"/>
      <c r="AF6" s="587"/>
      <c r="AG6" s="587"/>
      <c r="AH6" s="587"/>
      <c r="AI6" s="587"/>
      <c r="AJ6" s="587"/>
      <c r="AK6" s="587"/>
      <c r="AL6" s="587"/>
      <c r="AM6" s="587"/>
      <c r="AN6" s="587"/>
      <c r="AO6" s="587"/>
      <c r="AP6" s="587"/>
      <c r="AQ6" s="587"/>
      <c r="AR6" s="587"/>
      <c r="AS6" s="587"/>
      <c r="AT6" s="195"/>
      <c r="AU6" s="198" t="s">
        <v>96</v>
      </c>
      <c r="AV6" s="197"/>
      <c r="AW6" s="197"/>
      <c r="AX6" s="197"/>
      <c r="AY6" s="196"/>
      <c r="AZ6" s="591" t="s">
        <v>95</v>
      </c>
      <c r="BA6" s="591"/>
      <c r="BB6" s="591"/>
      <c r="BC6" s="591"/>
      <c r="BD6" s="174"/>
    </row>
    <row r="7" spans="1:63" ht="51" customHeight="1" x14ac:dyDescent="0.5">
      <c r="A7" s="575" t="s">
        <v>94</v>
      </c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6" t="s">
        <v>93</v>
      </c>
      <c r="X7" s="576"/>
      <c r="Y7" s="576"/>
      <c r="Z7" s="576"/>
      <c r="AA7" s="576"/>
      <c r="AB7" s="576"/>
      <c r="AC7" s="576"/>
      <c r="AD7" s="576"/>
      <c r="AE7" s="576"/>
      <c r="AF7" s="576"/>
      <c r="AG7" s="576"/>
      <c r="AH7" s="576"/>
      <c r="AI7" s="576"/>
      <c r="AJ7" s="576"/>
      <c r="AK7" s="576"/>
      <c r="AL7" s="576"/>
      <c r="AM7" s="576"/>
      <c r="AN7" s="576"/>
      <c r="AO7" s="576"/>
      <c r="AP7" s="576"/>
      <c r="AQ7" s="576"/>
      <c r="AR7" s="576"/>
      <c r="AS7" s="576"/>
      <c r="AT7" s="195"/>
      <c r="AU7" s="194" t="s">
        <v>92</v>
      </c>
      <c r="AV7" s="196"/>
      <c r="AW7" s="196"/>
      <c r="AX7" s="196"/>
      <c r="AY7" s="196"/>
      <c r="AZ7" s="586" t="s">
        <v>91</v>
      </c>
      <c r="BA7" s="586"/>
      <c r="BB7" s="586"/>
      <c r="BC7" s="586"/>
      <c r="BD7" s="586"/>
    </row>
    <row r="8" spans="1:63" ht="51.75" customHeight="1" x14ac:dyDescent="0.5">
      <c r="T8" s="574" t="s">
        <v>90</v>
      </c>
      <c r="U8" s="574"/>
      <c r="V8" s="574"/>
      <c r="W8" s="584" t="s">
        <v>89</v>
      </c>
      <c r="X8" s="584"/>
      <c r="Y8" s="584"/>
      <c r="Z8" s="584"/>
      <c r="AA8" s="584"/>
      <c r="AB8" s="584"/>
      <c r="AC8" s="584"/>
      <c r="AD8" s="592" t="s">
        <v>88</v>
      </c>
      <c r="AE8" s="592"/>
      <c r="AF8" s="592"/>
      <c r="AG8" s="592"/>
      <c r="AH8" s="592"/>
      <c r="AI8" s="592"/>
      <c r="AJ8" s="592"/>
      <c r="AK8" s="592"/>
      <c r="AL8" s="592"/>
      <c r="AM8" s="592"/>
      <c r="AN8" s="592"/>
      <c r="AO8" s="592"/>
      <c r="AP8" s="592"/>
      <c r="AQ8" s="592"/>
      <c r="AR8" s="592"/>
      <c r="AS8" s="592"/>
      <c r="AT8" s="195"/>
      <c r="AU8" s="194" t="s">
        <v>87</v>
      </c>
      <c r="AV8" s="193"/>
      <c r="AW8" s="193"/>
      <c r="AX8" s="193"/>
      <c r="AY8" s="193"/>
      <c r="AZ8" s="588" t="s">
        <v>86</v>
      </c>
      <c r="BA8" s="588"/>
      <c r="BB8" s="588"/>
      <c r="BC8" s="588"/>
      <c r="BD8" s="589"/>
      <c r="BE8" s="590"/>
    </row>
    <row r="9" spans="1:63" ht="38.25" customHeight="1" x14ac:dyDescent="0.2">
      <c r="U9" s="181"/>
      <c r="V9" s="181"/>
      <c r="W9" s="573" t="s">
        <v>85</v>
      </c>
      <c r="X9" s="573"/>
      <c r="Y9" s="573"/>
      <c r="Z9" s="573"/>
      <c r="AA9" s="192"/>
      <c r="AB9" s="192"/>
      <c r="AC9" s="191" t="s">
        <v>84</v>
      </c>
      <c r="AD9" s="242"/>
      <c r="AE9" s="189" t="s">
        <v>83</v>
      </c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7"/>
      <c r="AR9" s="186"/>
      <c r="AS9" s="185"/>
      <c r="AT9" s="184"/>
      <c r="AU9" s="183"/>
      <c r="AV9" s="182"/>
      <c r="AW9" s="182"/>
      <c r="AX9" s="182"/>
      <c r="AY9" s="182"/>
      <c r="AZ9" s="182"/>
      <c r="BA9" s="182"/>
      <c r="BB9" s="174"/>
      <c r="BC9" s="174"/>
      <c r="BD9" s="174"/>
    </row>
    <row r="10" spans="1:63" ht="18" customHeight="1" thickBot="1" x14ac:dyDescent="0.3">
      <c r="U10" s="181"/>
      <c r="V10" s="181"/>
      <c r="W10" s="180"/>
      <c r="AA10" s="179"/>
      <c r="AB10" s="2"/>
      <c r="AC10" s="2"/>
      <c r="AK10" s="1"/>
      <c r="AL10" s="1"/>
      <c r="AM10" s="1"/>
      <c r="AN10" s="1"/>
      <c r="AO10" s="1"/>
    </row>
    <row r="11" spans="1:63" s="174" customFormat="1" ht="97.5" customHeight="1" thickBot="1" x14ac:dyDescent="0.25">
      <c r="B11" s="531" t="s">
        <v>82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522" t="s">
        <v>81</v>
      </c>
      <c r="U11" s="523"/>
      <c r="V11" s="524"/>
      <c r="W11" s="561" t="s">
        <v>80</v>
      </c>
      <c r="X11" s="562"/>
      <c r="Y11" s="562"/>
      <c r="Z11" s="562"/>
      <c r="AA11" s="562"/>
      <c r="AB11" s="562"/>
      <c r="AC11" s="562"/>
      <c r="AD11" s="563"/>
      <c r="AE11" s="567" t="s">
        <v>79</v>
      </c>
      <c r="AF11" s="568"/>
      <c r="AG11" s="544" t="s">
        <v>78</v>
      </c>
      <c r="AH11" s="545"/>
      <c r="AI11" s="545"/>
      <c r="AJ11" s="545"/>
      <c r="AK11" s="545"/>
      <c r="AL11" s="545"/>
      <c r="AM11" s="545"/>
      <c r="AN11" s="545"/>
      <c r="AO11" s="469" t="s">
        <v>77</v>
      </c>
      <c r="AP11" s="558" t="s">
        <v>76</v>
      </c>
      <c r="AQ11" s="558"/>
      <c r="AR11" s="558"/>
      <c r="AS11" s="558"/>
      <c r="AT11" s="558"/>
      <c r="AU11" s="558"/>
      <c r="AV11" s="558"/>
      <c r="AW11" s="558"/>
      <c r="AX11" s="537" t="s">
        <v>75</v>
      </c>
      <c r="AY11" s="538"/>
      <c r="AZ11" s="538"/>
      <c r="BA11" s="538"/>
      <c r="BB11" s="538"/>
      <c r="BC11" s="538"/>
      <c r="BD11" s="538"/>
      <c r="BE11" s="539"/>
      <c r="BF11" s="177"/>
    </row>
    <row r="12" spans="1:63" s="174" customFormat="1" ht="33" customHeight="1" x14ac:dyDescent="0.2">
      <c r="B12" s="53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525"/>
      <c r="U12" s="526"/>
      <c r="V12" s="527"/>
      <c r="W12" s="564"/>
      <c r="X12" s="565"/>
      <c r="Y12" s="565"/>
      <c r="Z12" s="565"/>
      <c r="AA12" s="565"/>
      <c r="AB12" s="565"/>
      <c r="AC12" s="565"/>
      <c r="AD12" s="566"/>
      <c r="AE12" s="569"/>
      <c r="AF12" s="570"/>
      <c r="AG12" s="546"/>
      <c r="AH12" s="547"/>
      <c r="AI12" s="547"/>
      <c r="AJ12" s="547"/>
      <c r="AK12" s="547"/>
      <c r="AL12" s="547"/>
      <c r="AM12" s="547"/>
      <c r="AN12" s="547"/>
      <c r="AO12" s="470"/>
      <c r="AP12" s="559"/>
      <c r="AQ12" s="559"/>
      <c r="AR12" s="559"/>
      <c r="AS12" s="559"/>
      <c r="AT12" s="559"/>
      <c r="AU12" s="559"/>
      <c r="AV12" s="559"/>
      <c r="AW12" s="559"/>
      <c r="AX12" s="550" t="s">
        <v>131</v>
      </c>
      <c r="AY12" s="551"/>
      <c r="AZ12" s="551"/>
      <c r="BA12" s="551"/>
      <c r="BB12" s="551"/>
      <c r="BC12" s="551"/>
      <c r="BD12" s="551"/>
      <c r="BE12" s="552"/>
      <c r="BF12" s="176"/>
    </row>
    <row r="13" spans="1:63" s="174" customFormat="1" ht="45" customHeight="1" x14ac:dyDescent="0.2">
      <c r="B13" s="53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525"/>
      <c r="U13" s="526"/>
      <c r="V13" s="527"/>
      <c r="W13" s="564"/>
      <c r="X13" s="565"/>
      <c r="Y13" s="565"/>
      <c r="Z13" s="565"/>
      <c r="AA13" s="565"/>
      <c r="AB13" s="565"/>
      <c r="AC13" s="565"/>
      <c r="AD13" s="566"/>
      <c r="AE13" s="571"/>
      <c r="AF13" s="572"/>
      <c r="AG13" s="548"/>
      <c r="AH13" s="549"/>
      <c r="AI13" s="549"/>
      <c r="AJ13" s="549"/>
      <c r="AK13" s="549"/>
      <c r="AL13" s="549"/>
      <c r="AM13" s="549"/>
      <c r="AN13" s="549"/>
      <c r="AO13" s="470"/>
      <c r="AP13" s="560"/>
      <c r="AQ13" s="560"/>
      <c r="AR13" s="560"/>
      <c r="AS13" s="560"/>
      <c r="AT13" s="560"/>
      <c r="AU13" s="560"/>
      <c r="AV13" s="560"/>
      <c r="AW13" s="560"/>
      <c r="AX13" s="553" t="s">
        <v>132</v>
      </c>
      <c r="AY13" s="554"/>
      <c r="AZ13" s="554"/>
      <c r="BA13" s="554"/>
      <c r="BB13" s="554"/>
      <c r="BC13" s="554"/>
      <c r="BD13" s="554"/>
      <c r="BE13" s="555"/>
      <c r="BF13" s="247"/>
    </row>
    <row r="14" spans="1:63" s="174" customFormat="1" ht="30" customHeight="1" thickBot="1" x14ac:dyDescent="0.25">
      <c r="B14" s="532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525"/>
      <c r="U14" s="526"/>
      <c r="V14" s="527"/>
      <c r="W14" s="564"/>
      <c r="X14" s="565"/>
      <c r="Y14" s="565"/>
      <c r="Z14" s="565"/>
      <c r="AA14" s="565"/>
      <c r="AB14" s="565"/>
      <c r="AC14" s="565"/>
      <c r="AD14" s="566"/>
      <c r="AE14" s="495" t="s">
        <v>73</v>
      </c>
      <c r="AF14" s="489" t="s">
        <v>72</v>
      </c>
      <c r="AG14" s="495" t="s">
        <v>57</v>
      </c>
      <c r="AH14" s="498" t="s">
        <v>71</v>
      </c>
      <c r="AI14" s="499"/>
      <c r="AJ14" s="499"/>
      <c r="AK14" s="499"/>
      <c r="AL14" s="499"/>
      <c r="AM14" s="499"/>
      <c r="AN14" s="500"/>
      <c r="AO14" s="470"/>
      <c r="AP14" s="556" t="s">
        <v>70</v>
      </c>
      <c r="AQ14" s="542" t="s">
        <v>69</v>
      </c>
      <c r="AR14" s="542" t="s">
        <v>68</v>
      </c>
      <c r="AS14" s="493" t="s">
        <v>67</v>
      </c>
      <c r="AT14" s="493" t="s">
        <v>66</v>
      </c>
      <c r="AU14" s="542" t="s">
        <v>12</v>
      </c>
      <c r="AV14" s="542" t="s">
        <v>10</v>
      </c>
      <c r="AW14" s="491" t="s">
        <v>65</v>
      </c>
      <c r="AX14" s="516" t="s">
        <v>129</v>
      </c>
      <c r="AY14" s="517"/>
      <c r="AZ14" s="517"/>
      <c r="BA14" s="517"/>
      <c r="BB14" s="516" t="s">
        <v>130</v>
      </c>
      <c r="BC14" s="517"/>
      <c r="BD14" s="517"/>
      <c r="BE14" s="518"/>
    </row>
    <row r="15" spans="1:63" s="165" customFormat="1" ht="30" customHeight="1" x14ac:dyDescent="0.2">
      <c r="B15" s="532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525"/>
      <c r="U15" s="526"/>
      <c r="V15" s="527"/>
      <c r="W15" s="564"/>
      <c r="X15" s="565"/>
      <c r="Y15" s="565"/>
      <c r="Z15" s="565"/>
      <c r="AA15" s="565"/>
      <c r="AB15" s="565"/>
      <c r="AC15" s="565"/>
      <c r="AD15" s="566"/>
      <c r="AE15" s="497"/>
      <c r="AF15" s="490"/>
      <c r="AG15" s="496"/>
      <c r="AH15" s="463" t="s">
        <v>62</v>
      </c>
      <c r="AI15" s="467"/>
      <c r="AJ15" s="463" t="s">
        <v>61</v>
      </c>
      <c r="AK15" s="464"/>
      <c r="AL15" s="467" t="s">
        <v>60</v>
      </c>
      <c r="AM15" s="464"/>
      <c r="AN15" s="519" t="s">
        <v>59</v>
      </c>
      <c r="AO15" s="470"/>
      <c r="AP15" s="557"/>
      <c r="AQ15" s="543"/>
      <c r="AR15" s="543"/>
      <c r="AS15" s="494"/>
      <c r="AT15" s="494"/>
      <c r="AU15" s="543"/>
      <c r="AV15" s="543"/>
      <c r="AW15" s="492"/>
      <c r="AX15" s="501" t="s">
        <v>58</v>
      </c>
      <c r="AY15" s="502"/>
      <c r="AZ15" s="502"/>
      <c r="BA15" s="502"/>
      <c r="BB15" s="501" t="s">
        <v>58</v>
      </c>
      <c r="BC15" s="502"/>
      <c r="BD15" s="502"/>
      <c r="BE15" s="503"/>
      <c r="BK15" s="488"/>
    </row>
    <row r="16" spans="1:63" s="165" customFormat="1" ht="30" customHeight="1" x14ac:dyDescent="0.2">
      <c r="B16" s="532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525"/>
      <c r="U16" s="526"/>
      <c r="V16" s="527"/>
      <c r="W16" s="564"/>
      <c r="X16" s="565"/>
      <c r="Y16" s="565"/>
      <c r="Z16" s="565"/>
      <c r="AA16" s="565"/>
      <c r="AB16" s="565"/>
      <c r="AC16" s="565"/>
      <c r="AD16" s="566"/>
      <c r="AE16" s="497"/>
      <c r="AF16" s="490"/>
      <c r="AG16" s="496"/>
      <c r="AH16" s="465"/>
      <c r="AI16" s="468"/>
      <c r="AJ16" s="465"/>
      <c r="AK16" s="466"/>
      <c r="AL16" s="468"/>
      <c r="AM16" s="466"/>
      <c r="AN16" s="520"/>
      <c r="AO16" s="470"/>
      <c r="AP16" s="557"/>
      <c r="AQ16" s="543"/>
      <c r="AR16" s="543"/>
      <c r="AS16" s="494"/>
      <c r="AT16" s="494"/>
      <c r="AU16" s="543"/>
      <c r="AV16" s="543"/>
      <c r="AW16" s="492"/>
      <c r="AX16" s="504" t="s">
        <v>57</v>
      </c>
      <c r="AY16" s="540" t="s">
        <v>56</v>
      </c>
      <c r="AZ16" s="541"/>
      <c r="BA16" s="541"/>
      <c r="BB16" s="504" t="s">
        <v>57</v>
      </c>
      <c r="BC16" s="514" t="s">
        <v>56</v>
      </c>
      <c r="BD16" s="514"/>
      <c r="BE16" s="515"/>
      <c r="BK16" s="488"/>
    </row>
    <row r="17" spans="1:149" s="165" customFormat="1" ht="155.25" customHeight="1" thickBot="1" x14ac:dyDescent="0.25">
      <c r="B17" s="533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525"/>
      <c r="U17" s="526"/>
      <c r="V17" s="527"/>
      <c r="W17" s="564"/>
      <c r="X17" s="565"/>
      <c r="Y17" s="565"/>
      <c r="Z17" s="565"/>
      <c r="AA17" s="565"/>
      <c r="AB17" s="565"/>
      <c r="AC17" s="565"/>
      <c r="AD17" s="566"/>
      <c r="AE17" s="497"/>
      <c r="AF17" s="490"/>
      <c r="AG17" s="497"/>
      <c r="AH17" s="171" t="s">
        <v>55</v>
      </c>
      <c r="AI17" s="170" t="s">
        <v>54</v>
      </c>
      <c r="AJ17" s="171" t="s">
        <v>55</v>
      </c>
      <c r="AK17" s="170" t="s">
        <v>54</v>
      </c>
      <c r="AL17" s="171" t="s">
        <v>55</v>
      </c>
      <c r="AM17" s="170" t="s">
        <v>54</v>
      </c>
      <c r="AN17" s="521"/>
      <c r="AO17" s="470"/>
      <c r="AP17" s="557"/>
      <c r="AQ17" s="543"/>
      <c r="AR17" s="543"/>
      <c r="AS17" s="494"/>
      <c r="AT17" s="494"/>
      <c r="AU17" s="543"/>
      <c r="AV17" s="543"/>
      <c r="AW17" s="492"/>
      <c r="AX17" s="505"/>
      <c r="AY17" s="169" t="s">
        <v>52</v>
      </c>
      <c r="AZ17" s="169" t="s">
        <v>51</v>
      </c>
      <c r="BA17" s="168" t="s">
        <v>53</v>
      </c>
      <c r="BB17" s="505"/>
      <c r="BC17" s="167" t="s">
        <v>52</v>
      </c>
      <c r="BD17" s="167" t="s">
        <v>51</v>
      </c>
      <c r="BE17" s="166" t="s">
        <v>50</v>
      </c>
      <c r="BK17" s="488"/>
    </row>
    <row r="18" spans="1:149" s="151" customFormat="1" ht="42.75" customHeight="1" thickTop="1" thickBot="1" x14ac:dyDescent="0.25">
      <c r="B18" s="164">
        <v>1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509">
        <v>2</v>
      </c>
      <c r="U18" s="510"/>
      <c r="V18" s="511"/>
      <c r="W18" s="512">
        <v>3</v>
      </c>
      <c r="X18" s="513"/>
      <c r="Y18" s="513"/>
      <c r="Z18" s="513"/>
      <c r="AA18" s="513"/>
      <c r="AB18" s="513"/>
      <c r="AC18" s="513"/>
      <c r="AD18" s="513"/>
      <c r="AE18" s="249">
        <v>4</v>
      </c>
      <c r="AF18" s="158">
        <v>5</v>
      </c>
      <c r="AG18" s="157">
        <v>6</v>
      </c>
      <c r="AH18" s="156">
        <v>7</v>
      </c>
      <c r="AI18" s="155">
        <v>8</v>
      </c>
      <c r="AJ18" s="155">
        <v>9</v>
      </c>
      <c r="AK18" s="156">
        <v>10</v>
      </c>
      <c r="AL18" s="155">
        <v>11</v>
      </c>
      <c r="AM18" s="155">
        <v>12</v>
      </c>
      <c r="AN18" s="161">
        <v>13</v>
      </c>
      <c r="AO18" s="154">
        <v>14</v>
      </c>
      <c r="AP18" s="157">
        <v>15</v>
      </c>
      <c r="AQ18" s="156">
        <v>16</v>
      </c>
      <c r="AR18" s="155">
        <v>17</v>
      </c>
      <c r="AS18" s="155">
        <v>18</v>
      </c>
      <c r="AT18" s="156">
        <v>19</v>
      </c>
      <c r="AU18" s="155">
        <v>20</v>
      </c>
      <c r="AV18" s="155">
        <v>21</v>
      </c>
      <c r="AW18" s="250">
        <v>22</v>
      </c>
      <c r="AX18" s="159">
        <v>23</v>
      </c>
      <c r="AY18" s="155">
        <v>24</v>
      </c>
      <c r="AZ18" s="156">
        <v>25</v>
      </c>
      <c r="BA18" s="158">
        <v>26</v>
      </c>
      <c r="BB18" s="157">
        <v>27</v>
      </c>
      <c r="BC18" s="156">
        <v>28</v>
      </c>
      <c r="BD18" s="155">
        <v>29</v>
      </c>
      <c r="BE18" s="154">
        <v>30</v>
      </c>
    </row>
    <row r="19" spans="1:149" s="152" customFormat="1" ht="50.1" customHeight="1" thickBot="1" x14ac:dyDescent="0.25">
      <c r="A19" s="151"/>
      <c r="B19" s="506" t="s">
        <v>49</v>
      </c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507"/>
      <c r="Y19" s="507"/>
      <c r="Z19" s="507"/>
      <c r="AA19" s="507"/>
      <c r="AB19" s="507"/>
      <c r="AC19" s="507"/>
      <c r="AD19" s="507"/>
      <c r="AE19" s="507"/>
      <c r="AF19" s="507"/>
      <c r="AG19" s="507"/>
      <c r="AH19" s="507"/>
      <c r="AI19" s="507"/>
      <c r="AJ19" s="507"/>
      <c r="AK19" s="507"/>
      <c r="AL19" s="507"/>
      <c r="AM19" s="507"/>
      <c r="AN19" s="507"/>
      <c r="AO19" s="507"/>
      <c r="AP19" s="507"/>
      <c r="AQ19" s="507"/>
      <c r="AR19" s="507"/>
      <c r="AS19" s="507"/>
      <c r="AT19" s="507"/>
      <c r="AU19" s="507"/>
      <c r="AV19" s="507"/>
      <c r="AW19" s="507"/>
      <c r="AX19" s="507"/>
      <c r="AY19" s="507"/>
      <c r="AZ19" s="507"/>
      <c r="BA19" s="507"/>
      <c r="BB19" s="507"/>
      <c r="BC19" s="507"/>
      <c r="BD19" s="507"/>
      <c r="BE19" s="508"/>
      <c r="BF19" s="151"/>
      <c r="BG19" s="151"/>
      <c r="BH19" s="151"/>
      <c r="BI19" s="488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3"/>
    </row>
    <row r="20" spans="1:149" s="151" customFormat="1" ht="50.1" customHeight="1" thickBot="1" x14ac:dyDescent="0.25">
      <c r="B20" s="506" t="s">
        <v>48</v>
      </c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7"/>
      <c r="AA20" s="507"/>
      <c r="AB20" s="507"/>
      <c r="AC20" s="507"/>
      <c r="AD20" s="507"/>
      <c r="AE20" s="507"/>
      <c r="AF20" s="507"/>
      <c r="AG20" s="507"/>
      <c r="AH20" s="507"/>
      <c r="AI20" s="507"/>
      <c r="AJ20" s="507"/>
      <c r="AK20" s="507"/>
      <c r="AL20" s="507"/>
      <c r="AM20" s="507"/>
      <c r="AN20" s="507"/>
      <c r="AO20" s="507"/>
      <c r="AP20" s="507"/>
      <c r="AQ20" s="507"/>
      <c r="AR20" s="507"/>
      <c r="AS20" s="507"/>
      <c r="AT20" s="507"/>
      <c r="AU20" s="507"/>
      <c r="AV20" s="507"/>
      <c r="AW20" s="507"/>
      <c r="AX20" s="507"/>
      <c r="AY20" s="507"/>
      <c r="AZ20" s="507"/>
      <c r="BA20" s="507"/>
      <c r="BB20" s="507"/>
      <c r="BC20" s="507"/>
      <c r="BD20" s="507"/>
      <c r="BE20" s="508"/>
      <c r="BI20" s="488"/>
    </row>
    <row r="21" spans="1:149" s="7" customFormat="1" ht="90.75" customHeight="1" x14ac:dyDescent="0.2">
      <c r="B21" s="150">
        <v>1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668" t="s">
        <v>125</v>
      </c>
      <c r="U21" s="669"/>
      <c r="V21" s="670"/>
      <c r="W21" s="457" t="s">
        <v>24</v>
      </c>
      <c r="X21" s="458"/>
      <c r="Y21" s="458"/>
      <c r="Z21" s="458"/>
      <c r="AA21" s="458"/>
      <c r="AB21" s="458"/>
      <c r="AC21" s="458"/>
      <c r="AD21" s="459"/>
      <c r="AE21" s="149">
        <v>5</v>
      </c>
      <c r="AF21" s="148">
        <f t="shared" ref="AF21:AF33" si="0">AE21*30</f>
        <v>150</v>
      </c>
      <c r="AG21" s="147">
        <f t="shared" ref="AG21:AG33" si="1">AH21+AJ21+AL21+AN21</f>
        <v>54</v>
      </c>
      <c r="AH21" s="146">
        <v>18</v>
      </c>
      <c r="AI21" s="146"/>
      <c r="AJ21" s="146">
        <v>36</v>
      </c>
      <c r="AK21" s="146"/>
      <c r="AL21" s="145"/>
      <c r="AM21" s="145"/>
      <c r="AN21" s="145"/>
      <c r="AO21" s="144">
        <f t="shared" ref="AO21:AO33" si="2">AF21-AG21</f>
        <v>96</v>
      </c>
      <c r="AP21" s="113">
        <v>5</v>
      </c>
      <c r="AQ21" s="110"/>
      <c r="AR21" s="110">
        <v>5</v>
      </c>
      <c r="AS21" s="110"/>
      <c r="AT21" s="113"/>
      <c r="AU21" s="110"/>
      <c r="AV21" s="110"/>
      <c r="AW21" s="112"/>
      <c r="AX21" s="111">
        <f t="shared" ref="AX21:AX33" si="3">AY21+AZ21+BA21</f>
        <v>3</v>
      </c>
      <c r="AY21" s="110">
        <v>1</v>
      </c>
      <c r="AZ21" s="110">
        <v>2</v>
      </c>
      <c r="BA21" s="143"/>
      <c r="BB21" s="142">
        <f t="shared" ref="BB21:BB33" si="4">BC21+BD21+BE21</f>
        <v>0</v>
      </c>
      <c r="BC21" s="75"/>
      <c r="BD21" s="75"/>
      <c r="BE21" s="141"/>
      <c r="BI21" s="488"/>
    </row>
    <row r="22" spans="1:149" s="7" customFormat="1" ht="87" customHeight="1" x14ac:dyDescent="0.2">
      <c r="B22" s="139">
        <v>2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671" t="s">
        <v>127</v>
      </c>
      <c r="U22" s="672"/>
      <c r="V22" s="673"/>
      <c r="W22" s="457" t="s">
        <v>24</v>
      </c>
      <c r="X22" s="458"/>
      <c r="Y22" s="458"/>
      <c r="Z22" s="458"/>
      <c r="AA22" s="458"/>
      <c r="AB22" s="458"/>
      <c r="AC22" s="458"/>
      <c r="AD22" s="459"/>
      <c r="AE22" s="138">
        <v>4.5</v>
      </c>
      <c r="AF22" s="137">
        <f t="shared" si="0"/>
        <v>135</v>
      </c>
      <c r="AG22" s="136">
        <f t="shared" si="1"/>
        <v>72</v>
      </c>
      <c r="AH22" s="135">
        <v>36</v>
      </c>
      <c r="AI22" s="135"/>
      <c r="AJ22" s="135">
        <v>36</v>
      </c>
      <c r="AK22" s="135"/>
      <c r="AL22" s="134"/>
      <c r="AM22" s="134"/>
      <c r="AN22" s="134"/>
      <c r="AO22" s="133">
        <f t="shared" si="2"/>
        <v>63</v>
      </c>
      <c r="AP22" s="102"/>
      <c r="AQ22" s="100">
        <v>5</v>
      </c>
      <c r="AR22" s="100"/>
      <c r="AS22" s="100"/>
      <c r="AT22" s="102"/>
      <c r="AU22" s="100"/>
      <c r="AV22" s="100">
        <v>5</v>
      </c>
      <c r="AW22" s="132"/>
      <c r="AX22" s="101">
        <f t="shared" si="3"/>
        <v>4</v>
      </c>
      <c r="AY22" s="100">
        <v>2</v>
      </c>
      <c r="AZ22" s="100">
        <v>2</v>
      </c>
      <c r="BA22" s="132"/>
      <c r="BB22" s="129">
        <f t="shared" si="4"/>
        <v>0</v>
      </c>
      <c r="BC22" s="128"/>
      <c r="BD22" s="128"/>
      <c r="BE22" s="140"/>
      <c r="BI22" s="248"/>
    </row>
    <row r="23" spans="1:149" s="7" customFormat="1" ht="49.5" customHeight="1" x14ac:dyDescent="0.2">
      <c r="B23" s="139">
        <v>3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671" t="s">
        <v>126</v>
      </c>
      <c r="U23" s="677"/>
      <c r="V23" s="678"/>
      <c r="W23" s="457" t="s">
        <v>24</v>
      </c>
      <c r="X23" s="458"/>
      <c r="Y23" s="458"/>
      <c r="Z23" s="458"/>
      <c r="AA23" s="458"/>
      <c r="AB23" s="458"/>
      <c r="AC23" s="458"/>
      <c r="AD23" s="459"/>
      <c r="AE23" s="138">
        <v>3.5</v>
      </c>
      <c r="AF23" s="137">
        <f t="shared" si="0"/>
        <v>105</v>
      </c>
      <c r="AG23" s="136">
        <f t="shared" si="1"/>
        <v>72</v>
      </c>
      <c r="AH23" s="135">
        <v>36</v>
      </c>
      <c r="AI23" s="135"/>
      <c r="AJ23" s="135">
        <v>36</v>
      </c>
      <c r="AK23" s="135"/>
      <c r="AL23" s="134"/>
      <c r="AM23" s="134"/>
      <c r="AN23" s="134"/>
      <c r="AO23" s="133">
        <f t="shared" si="2"/>
        <v>33</v>
      </c>
      <c r="AP23" s="102">
        <v>6</v>
      </c>
      <c r="AQ23" s="100"/>
      <c r="AR23" s="100">
        <v>6</v>
      </c>
      <c r="AS23" s="100"/>
      <c r="AT23" s="102"/>
      <c r="AU23" s="100"/>
      <c r="AV23" s="100"/>
      <c r="AW23" s="132"/>
      <c r="AX23" s="101">
        <f t="shared" si="3"/>
        <v>0</v>
      </c>
      <c r="AY23" s="100"/>
      <c r="AZ23" s="100"/>
      <c r="BA23" s="132"/>
      <c r="BB23" s="129">
        <f t="shared" si="4"/>
        <v>4</v>
      </c>
      <c r="BC23" s="128">
        <v>2</v>
      </c>
      <c r="BD23" s="128">
        <v>2</v>
      </c>
      <c r="BE23" s="140"/>
      <c r="BI23" s="248"/>
    </row>
    <row r="24" spans="1:149" s="7" customFormat="1" ht="49.5" customHeight="1" thickBot="1" x14ac:dyDescent="0.25">
      <c r="B24" s="139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671" t="s">
        <v>128</v>
      </c>
      <c r="U24" s="677"/>
      <c r="V24" s="678"/>
      <c r="W24" s="457" t="s">
        <v>24</v>
      </c>
      <c r="X24" s="458"/>
      <c r="Y24" s="458"/>
      <c r="Z24" s="458"/>
      <c r="AA24" s="458"/>
      <c r="AB24" s="458"/>
      <c r="AC24" s="458"/>
      <c r="AD24" s="459"/>
      <c r="AE24" s="138">
        <v>1</v>
      </c>
      <c r="AF24" s="137">
        <f t="shared" si="0"/>
        <v>30</v>
      </c>
      <c r="AG24" s="136">
        <f t="shared" si="1"/>
        <v>0</v>
      </c>
      <c r="AH24" s="135"/>
      <c r="AI24" s="135"/>
      <c r="AJ24" s="135"/>
      <c r="AK24" s="135"/>
      <c r="AL24" s="134"/>
      <c r="AM24" s="134"/>
      <c r="AN24" s="134"/>
      <c r="AO24" s="133">
        <f t="shared" si="2"/>
        <v>30</v>
      </c>
      <c r="AP24" s="102"/>
      <c r="AQ24" s="100"/>
      <c r="AR24" s="100"/>
      <c r="AS24" s="100"/>
      <c r="AT24" s="102">
        <v>5</v>
      </c>
      <c r="AU24" s="100"/>
      <c r="AV24" s="100"/>
      <c r="AW24" s="132"/>
      <c r="AX24" s="101">
        <f t="shared" si="3"/>
        <v>0</v>
      </c>
      <c r="AY24" s="100"/>
      <c r="AZ24" s="100"/>
      <c r="BA24" s="132"/>
      <c r="BB24" s="129">
        <f t="shared" si="4"/>
        <v>0</v>
      </c>
      <c r="BC24" s="128"/>
      <c r="BD24" s="128"/>
      <c r="BE24" s="61"/>
      <c r="BI24" s="248"/>
    </row>
    <row r="25" spans="1:149" s="7" customFormat="1" ht="50.1" customHeight="1" thickBot="1" x14ac:dyDescent="0.25">
      <c r="B25" s="482" t="s">
        <v>28</v>
      </c>
      <c r="C25" s="483"/>
      <c r="D25" s="483"/>
      <c r="E25" s="483"/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/>
      <c r="AA25" s="483"/>
      <c r="AB25" s="483"/>
      <c r="AC25" s="483"/>
      <c r="AD25" s="484"/>
      <c r="AE25" s="126">
        <f t="shared" ref="AE25:AO25" si="5">SUM(AE21:AE24)</f>
        <v>14</v>
      </c>
      <c r="AF25" s="125">
        <f t="shared" si="5"/>
        <v>420</v>
      </c>
      <c r="AG25" s="124">
        <f t="shared" si="5"/>
        <v>198</v>
      </c>
      <c r="AH25" s="123">
        <f t="shared" si="5"/>
        <v>90</v>
      </c>
      <c r="AI25" s="123">
        <f t="shared" si="5"/>
        <v>0</v>
      </c>
      <c r="AJ25" s="123">
        <f t="shared" si="5"/>
        <v>108</v>
      </c>
      <c r="AK25" s="123">
        <f t="shared" si="5"/>
        <v>0</v>
      </c>
      <c r="AL25" s="122">
        <f t="shared" si="5"/>
        <v>0</v>
      </c>
      <c r="AM25" s="122">
        <f t="shared" si="5"/>
        <v>0</v>
      </c>
      <c r="AN25" s="122">
        <f t="shared" si="5"/>
        <v>0</v>
      </c>
      <c r="AO25" s="121">
        <f t="shared" si="5"/>
        <v>222</v>
      </c>
      <c r="AP25" s="99">
        <f t="shared" ref="AP25:AW25" si="6">COUNT(AP21:AP24)</f>
        <v>2</v>
      </c>
      <c r="AQ25" s="97">
        <f t="shared" si="6"/>
        <v>1</v>
      </c>
      <c r="AR25" s="97">
        <f t="shared" si="6"/>
        <v>2</v>
      </c>
      <c r="AS25" s="97">
        <f t="shared" si="6"/>
        <v>0</v>
      </c>
      <c r="AT25" s="99">
        <f t="shared" si="6"/>
        <v>1</v>
      </c>
      <c r="AU25" s="97">
        <f t="shared" si="6"/>
        <v>0</v>
      </c>
      <c r="AV25" s="97">
        <f t="shared" si="6"/>
        <v>1</v>
      </c>
      <c r="AW25" s="120">
        <f t="shared" si="6"/>
        <v>0</v>
      </c>
      <c r="AX25" s="98">
        <f t="shared" ref="AX25:BE25" si="7">SUM(AX21:AX24)</f>
        <v>7</v>
      </c>
      <c r="AY25" s="97">
        <f t="shared" si="7"/>
        <v>3</v>
      </c>
      <c r="AZ25" s="97">
        <f t="shared" si="7"/>
        <v>4</v>
      </c>
      <c r="BA25" s="119">
        <f t="shared" si="7"/>
        <v>0</v>
      </c>
      <c r="BB25" s="98">
        <f t="shared" si="7"/>
        <v>4</v>
      </c>
      <c r="BC25" s="97">
        <f t="shared" si="7"/>
        <v>2</v>
      </c>
      <c r="BD25" s="97">
        <f t="shared" si="7"/>
        <v>2</v>
      </c>
      <c r="BE25" s="119">
        <f t="shared" si="7"/>
        <v>0</v>
      </c>
    </row>
    <row r="26" spans="1:149" s="7" customFormat="1" ht="50.1" customHeight="1" thickBot="1" x14ac:dyDescent="0.25">
      <c r="B26" s="632" t="s">
        <v>117</v>
      </c>
      <c r="C26" s="633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633"/>
      <c r="AB26" s="633"/>
      <c r="AC26" s="633"/>
      <c r="AD26" s="633"/>
      <c r="AE26" s="633"/>
      <c r="AF26" s="633"/>
      <c r="AG26" s="633"/>
      <c r="AH26" s="633"/>
      <c r="AI26" s="633"/>
      <c r="AJ26" s="633"/>
      <c r="AK26" s="633"/>
      <c r="AL26" s="633"/>
      <c r="AM26" s="633"/>
      <c r="AN26" s="633"/>
      <c r="AO26" s="633"/>
      <c r="AP26" s="633"/>
      <c r="AQ26" s="633"/>
      <c r="AR26" s="633"/>
      <c r="AS26" s="633"/>
      <c r="AT26" s="633"/>
      <c r="AU26" s="633"/>
      <c r="AV26" s="633"/>
      <c r="AW26" s="633"/>
      <c r="AX26" s="633"/>
      <c r="AY26" s="633"/>
      <c r="AZ26" s="633"/>
      <c r="BA26" s="633"/>
      <c r="BB26" s="633"/>
      <c r="BC26" s="633"/>
      <c r="BD26" s="633"/>
      <c r="BE26" s="634"/>
    </row>
    <row r="27" spans="1:149" s="7" customFormat="1" ht="78" customHeight="1" x14ac:dyDescent="0.2">
      <c r="B27" s="139">
        <v>5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674" t="s">
        <v>133</v>
      </c>
      <c r="U27" s="675"/>
      <c r="V27" s="676"/>
      <c r="W27" s="457" t="s">
        <v>24</v>
      </c>
      <c r="X27" s="458"/>
      <c r="Y27" s="458"/>
      <c r="Z27" s="458"/>
      <c r="AA27" s="458"/>
      <c r="AB27" s="458"/>
      <c r="AC27" s="458"/>
      <c r="AD27" s="459"/>
      <c r="AE27" s="138">
        <v>4</v>
      </c>
      <c r="AF27" s="137">
        <f t="shared" si="0"/>
        <v>120</v>
      </c>
      <c r="AG27" s="136">
        <f t="shared" si="1"/>
        <v>72</v>
      </c>
      <c r="AH27" s="135">
        <v>36</v>
      </c>
      <c r="AI27" s="135"/>
      <c r="AJ27" s="135">
        <v>36</v>
      </c>
      <c r="AK27" s="135"/>
      <c r="AL27" s="134"/>
      <c r="AM27" s="134"/>
      <c r="AN27" s="134"/>
      <c r="AO27" s="133">
        <f t="shared" si="2"/>
        <v>48</v>
      </c>
      <c r="AP27" s="102">
        <v>5</v>
      </c>
      <c r="AQ27" s="100"/>
      <c r="AR27" s="100">
        <v>5</v>
      </c>
      <c r="AS27" s="100"/>
      <c r="AT27" s="102"/>
      <c r="AU27" s="100"/>
      <c r="AV27" s="100">
        <v>5</v>
      </c>
      <c r="AW27" s="132"/>
      <c r="AX27" s="101">
        <f t="shared" si="3"/>
        <v>4</v>
      </c>
      <c r="AY27" s="100">
        <v>2</v>
      </c>
      <c r="AZ27" s="100">
        <v>2</v>
      </c>
      <c r="BA27" s="132"/>
      <c r="BB27" s="129">
        <f t="shared" si="4"/>
        <v>0</v>
      </c>
      <c r="BC27" s="128"/>
      <c r="BD27" s="128"/>
      <c r="BE27" s="61"/>
      <c r="BI27" s="248"/>
    </row>
    <row r="28" spans="1:149" s="7" customFormat="1" ht="81.75" customHeight="1" x14ac:dyDescent="0.2">
      <c r="B28" s="139">
        <v>6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679" t="s">
        <v>134</v>
      </c>
      <c r="U28" s="680"/>
      <c r="V28" s="681"/>
      <c r="W28" s="457" t="s">
        <v>24</v>
      </c>
      <c r="X28" s="458"/>
      <c r="Y28" s="458"/>
      <c r="Z28" s="458"/>
      <c r="AA28" s="458"/>
      <c r="AB28" s="458"/>
      <c r="AC28" s="458"/>
      <c r="AD28" s="459"/>
      <c r="AE28" s="138">
        <v>3</v>
      </c>
      <c r="AF28" s="137">
        <f t="shared" si="0"/>
        <v>90</v>
      </c>
      <c r="AG28" s="136">
        <f t="shared" si="1"/>
        <v>72</v>
      </c>
      <c r="AH28" s="135">
        <v>36</v>
      </c>
      <c r="AI28" s="135"/>
      <c r="AJ28" s="135">
        <v>36</v>
      </c>
      <c r="AK28" s="135"/>
      <c r="AL28" s="134"/>
      <c r="AM28" s="134"/>
      <c r="AN28" s="134"/>
      <c r="AO28" s="133">
        <f t="shared" si="2"/>
        <v>18</v>
      </c>
      <c r="AP28" s="102"/>
      <c r="AQ28" s="100">
        <v>6</v>
      </c>
      <c r="AR28" s="100">
        <v>6</v>
      </c>
      <c r="AS28" s="100"/>
      <c r="AT28" s="102"/>
      <c r="AU28" s="100"/>
      <c r="AV28" s="100"/>
      <c r="AW28" s="132">
        <v>6</v>
      </c>
      <c r="AX28" s="101">
        <f t="shared" si="3"/>
        <v>0</v>
      </c>
      <c r="AY28" s="100"/>
      <c r="AZ28" s="100"/>
      <c r="BA28" s="132"/>
      <c r="BB28" s="129">
        <f t="shared" si="4"/>
        <v>4</v>
      </c>
      <c r="BC28" s="100">
        <v>2</v>
      </c>
      <c r="BD28" s="100">
        <v>2</v>
      </c>
      <c r="BE28" s="61"/>
      <c r="BI28" s="248"/>
    </row>
    <row r="29" spans="1:149" s="7" customFormat="1" ht="49.5" customHeight="1" x14ac:dyDescent="0.2">
      <c r="B29" s="139">
        <v>7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682" t="s">
        <v>135</v>
      </c>
      <c r="U29" s="683"/>
      <c r="V29" s="684"/>
      <c r="W29" s="457" t="s">
        <v>24</v>
      </c>
      <c r="X29" s="458"/>
      <c r="Y29" s="458"/>
      <c r="Z29" s="458"/>
      <c r="AA29" s="458"/>
      <c r="AB29" s="458"/>
      <c r="AC29" s="458"/>
      <c r="AD29" s="459"/>
      <c r="AE29" s="138">
        <v>5</v>
      </c>
      <c r="AF29" s="137">
        <f t="shared" si="0"/>
        <v>150</v>
      </c>
      <c r="AG29" s="136">
        <f t="shared" si="1"/>
        <v>72</v>
      </c>
      <c r="AH29" s="135">
        <v>36</v>
      </c>
      <c r="AI29" s="135"/>
      <c r="AJ29" s="135">
        <v>36</v>
      </c>
      <c r="AK29" s="135"/>
      <c r="AL29" s="134"/>
      <c r="AM29" s="134"/>
      <c r="AN29" s="134"/>
      <c r="AO29" s="133">
        <f t="shared" si="2"/>
        <v>78</v>
      </c>
      <c r="AP29" s="102">
        <v>5</v>
      </c>
      <c r="AQ29" s="100"/>
      <c r="AR29" s="100"/>
      <c r="AS29" s="100"/>
      <c r="AT29" s="102"/>
      <c r="AU29" s="100"/>
      <c r="AV29" s="100">
        <v>5</v>
      </c>
      <c r="AW29" s="132"/>
      <c r="AX29" s="101">
        <f t="shared" si="3"/>
        <v>4</v>
      </c>
      <c r="AY29" s="100">
        <v>2</v>
      </c>
      <c r="AZ29" s="100">
        <v>2</v>
      </c>
      <c r="BA29" s="132"/>
      <c r="BB29" s="129">
        <f t="shared" si="4"/>
        <v>0</v>
      </c>
      <c r="BC29" s="128"/>
      <c r="BD29" s="128"/>
      <c r="BE29" s="61"/>
      <c r="BI29" s="248"/>
    </row>
    <row r="30" spans="1:149" s="7" customFormat="1" ht="49.5" customHeight="1" x14ac:dyDescent="0.2">
      <c r="B30" s="139">
        <v>8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671" t="s">
        <v>224</v>
      </c>
      <c r="U30" s="677"/>
      <c r="V30" s="678"/>
      <c r="W30" s="457" t="s">
        <v>24</v>
      </c>
      <c r="X30" s="458"/>
      <c r="Y30" s="458"/>
      <c r="Z30" s="458"/>
      <c r="AA30" s="458"/>
      <c r="AB30" s="458"/>
      <c r="AC30" s="458"/>
      <c r="AD30" s="459"/>
      <c r="AE30" s="138">
        <v>5.5</v>
      </c>
      <c r="AF30" s="137">
        <f t="shared" si="0"/>
        <v>165</v>
      </c>
      <c r="AG30" s="136">
        <f t="shared" si="1"/>
        <v>72</v>
      </c>
      <c r="AH30" s="135">
        <v>36</v>
      </c>
      <c r="AI30" s="135"/>
      <c r="AJ30" s="135">
        <v>36</v>
      </c>
      <c r="AK30" s="135"/>
      <c r="AL30" s="134"/>
      <c r="AM30" s="134"/>
      <c r="AN30" s="134"/>
      <c r="AO30" s="133">
        <f t="shared" si="2"/>
        <v>93</v>
      </c>
      <c r="AP30" s="102"/>
      <c r="AQ30" s="100">
        <v>6</v>
      </c>
      <c r="AR30" s="100"/>
      <c r="AS30" s="100"/>
      <c r="AT30" s="102"/>
      <c r="AU30" s="100"/>
      <c r="AV30" s="100">
        <v>6</v>
      </c>
      <c r="AW30" s="132"/>
      <c r="AX30" s="101">
        <f t="shared" si="3"/>
        <v>0</v>
      </c>
      <c r="AY30" s="100"/>
      <c r="AZ30" s="100"/>
      <c r="BA30" s="132"/>
      <c r="BB30" s="129">
        <f t="shared" si="4"/>
        <v>4</v>
      </c>
      <c r="BC30" s="128">
        <v>2</v>
      </c>
      <c r="BD30" s="128">
        <v>2</v>
      </c>
      <c r="BE30" s="61"/>
      <c r="BI30" s="248"/>
    </row>
    <row r="31" spans="1:149" s="7" customFormat="1" ht="50.1" customHeight="1" x14ac:dyDescent="0.2">
      <c r="B31" s="216">
        <v>9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451" t="s">
        <v>136</v>
      </c>
      <c r="U31" s="630"/>
      <c r="V31" s="631"/>
      <c r="W31" s="457" t="s">
        <v>37</v>
      </c>
      <c r="X31" s="458"/>
      <c r="Y31" s="458"/>
      <c r="Z31" s="458"/>
      <c r="AA31" s="458"/>
      <c r="AB31" s="458"/>
      <c r="AC31" s="458"/>
      <c r="AD31" s="459"/>
      <c r="AE31" s="217">
        <v>5.5</v>
      </c>
      <c r="AF31" s="218">
        <f>AE31*30</f>
        <v>165</v>
      </c>
      <c r="AG31" s="219">
        <f>AH31+AJ31+AL31+AN31</f>
        <v>90</v>
      </c>
      <c r="AH31" s="106">
        <v>18</v>
      </c>
      <c r="AI31" s="106"/>
      <c r="AJ31" s="106">
        <v>36</v>
      </c>
      <c r="AK31" s="106"/>
      <c r="AL31" s="105">
        <v>36</v>
      </c>
      <c r="AM31" s="105"/>
      <c r="AN31" s="105"/>
      <c r="AO31" s="220">
        <f>AF31-AG31</f>
        <v>75</v>
      </c>
      <c r="AP31" s="104"/>
      <c r="AQ31" s="103">
        <v>6</v>
      </c>
      <c r="AR31" s="103">
        <v>6</v>
      </c>
      <c r="AS31" s="103"/>
      <c r="AT31" s="96"/>
      <c r="AU31" s="95"/>
      <c r="AV31" s="95"/>
      <c r="AW31" s="221"/>
      <c r="AX31" s="131">
        <f>AY31+AZ31+BA31</f>
        <v>0</v>
      </c>
      <c r="AY31" s="95"/>
      <c r="AZ31" s="95"/>
      <c r="BA31" s="95"/>
      <c r="BB31" s="131">
        <f>BC31+BD31+BE31</f>
        <v>5</v>
      </c>
      <c r="BC31" s="95">
        <v>1</v>
      </c>
      <c r="BD31" s="95">
        <v>2</v>
      </c>
      <c r="BE31" s="229">
        <v>2</v>
      </c>
    </row>
    <row r="32" spans="1:149" s="225" customFormat="1" ht="50.1" customHeight="1" x14ac:dyDescent="0.2">
      <c r="A32" s="448"/>
      <c r="B32" s="109">
        <v>10</v>
      </c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451" t="s">
        <v>137</v>
      </c>
      <c r="U32" s="630"/>
      <c r="V32" s="631"/>
      <c r="W32" s="457" t="s">
        <v>24</v>
      </c>
      <c r="X32" s="458"/>
      <c r="Y32" s="458"/>
      <c r="Z32" s="458"/>
      <c r="AA32" s="458"/>
      <c r="AB32" s="458"/>
      <c r="AC32" s="458"/>
      <c r="AD32" s="459"/>
      <c r="AE32" s="227">
        <v>5</v>
      </c>
      <c r="AF32" s="228">
        <f>AE32*30</f>
        <v>150</v>
      </c>
      <c r="AG32" s="107">
        <f>AH32+AJ32+AL32+AN32</f>
        <v>72</v>
      </c>
      <c r="AH32" s="117">
        <v>36</v>
      </c>
      <c r="AI32" s="117"/>
      <c r="AJ32" s="117">
        <v>36</v>
      </c>
      <c r="AK32" s="117"/>
      <c r="AL32" s="116"/>
      <c r="AM32" s="116"/>
      <c r="AN32" s="116"/>
      <c r="AO32" s="215">
        <f>AF32-AG32</f>
        <v>78</v>
      </c>
      <c r="AP32" s="115">
        <v>6</v>
      </c>
      <c r="AQ32" s="114"/>
      <c r="AR32" s="114">
        <v>6</v>
      </c>
      <c r="AS32" s="114"/>
      <c r="AT32" s="115"/>
      <c r="AU32" s="114"/>
      <c r="AV32" s="114">
        <v>6</v>
      </c>
      <c r="AW32" s="229"/>
      <c r="AX32" s="230">
        <f>AY32+AZ32+BA32</f>
        <v>0</v>
      </c>
      <c r="AY32" s="114"/>
      <c r="AZ32" s="114"/>
      <c r="BA32" s="114"/>
      <c r="BB32" s="230">
        <f>BC32+BD32+BE32</f>
        <v>4</v>
      </c>
      <c r="BC32" s="114">
        <v>2</v>
      </c>
      <c r="BD32" s="114">
        <v>2</v>
      </c>
      <c r="BE32" s="231"/>
      <c r="BF32" s="252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</row>
    <row r="33" spans="2:74" s="7" customFormat="1" ht="49.5" customHeight="1" thickBot="1" x14ac:dyDescent="0.25">
      <c r="B33" s="232">
        <v>11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671" t="s">
        <v>223</v>
      </c>
      <c r="U33" s="677"/>
      <c r="V33" s="678"/>
      <c r="W33" s="457" t="s">
        <v>24</v>
      </c>
      <c r="X33" s="458"/>
      <c r="Y33" s="458"/>
      <c r="Z33" s="458"/>
      <c r="AA33" s="458"/>
      <c r="AB33" s="458"/>
      <c r="AC33" s="458"/>
      <c r="AD33" s="459"/>
      <c r="AE33" s="233">
        <v>6</v>
      </c>
      <c r="AF33" s="234">
        <f t="shared" si="0"/>
        <v>180</v>
      </c>
      <c r="AG33" s="235">
        <f t="shared" si="1"/>
        <v>72</v>
      </c>
      <c r="AH33" s="236">
        <v>36</v>
      </c>
      <c r="AI33" s="236"/>
      <c r="AJ33" s="236">
        <v>36</v>
      </c>
      <c r="AK33" s="236"/>
      <c r="AL33" s="237"/>
      <c r="AM33" s="237"/>
      <c r="AN33" s="237"/>
      <c r="AO33" s="238">
        <f t="shared" si="2"/>
        <v>108</v>
      </c>
      <c r="AP33" s="96">
        <v>6</v>
      </c>
      <c r="AQ33" s="95"/>
      <c r="AR33" s="95">
        <v>6</v>
      </c>
      <c r="AS33" s="95"/>
      <c r="AT33" s="96"/>
      <c r="AU33" s="95"/>
      <c r="AV33" s="95"/>
      <c r="AW33" s="130"/>
      <c r="AX33" s="131">
        <f t="shared" si="3"/>
        <v>0</v>
      </c>
      <c r="AY33" s="95"/>
      <c r="AZ33" s="95"/>
      <c r="BA33" s="130"/>
      <c r="BB33" s="239">
        <f t="shared" si="4"/>
        <v>4</v>
      </c>
      <c r="BC33" s="240">
        <v>2</v>
      </c>
      <c r="BD33" s="240">
        <v>2</v>
      </c>
      <c r="BE33" s="241"/>
      <c r="BF33" s="252"/>
      <c r="BI33" s="248"/>
    </row>
    <row r="34" spans="2:74" s="7" customFormat="1" ht="50.1" customHeight="1" thickBot="1" x14ac:dyDescent="0.25">
      <c r="B34" s="482" t="s">
        <v>28</v>
      </c>
      <c r="C34" s="483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3"/>
      <c r="AA34" s="483"/>
      <c r="AB34" s="483"/>
      <c r="AC34" s="483"/>
      <c r="AD34" s="484"/>
      <c r="AE34" s="126">
        <f>SUM(AE27:AE33)</f>
        <v>34</v>
      </c>
      <c r="AF34" s="125">
        <f t="shared" ref="AF34:BE34" si="8">SUM(AF27:AF33)</f>
        <v>1020</v>
      </c>
      <c r="AG34" s="124">
        <f t="shared" si="8"/>
        <v>522</v>
      </c>
      <c r="AH34" s="123">
        <f t="shared" si="8"/>
        <v>234</v>
      </c>
      <c r="AI34" s="123">
        <f t="shared" si="8"/>
        <v>0</v>
      </c>
      <c r="AJ34" s="123">
        <f t="shared" si="8"/>
        <v>252</v>
      </c>
      <c r="AK34" s="123">
        <f t="shared" si="8"/>
        <v>0</v>
      </c>
      <c r="AL34" s="122">
        <f t="shared" si="8"/>
        <v>36</v>
      </c>
      <c r="AM34" s="122">
        <f t="shared" si="8"/>
        <v>0</v>
      </c>
      <c r="AN34" s="122">
        <f t="shared" si="8"/>
        <v>0</v>
      </c>
      <c r="AO34" s="121">
        <f t="shared" si="8"/>
        <v>498</v>
      </c>
      <c r="AP34" s="99">
        <f>COUNT(AP27:AP33)</f>
        <v>4</v>
      </c>
      <c r="AQ34" s="99">
        <f t="shared" ref="AQ34:AW34" si="9">COUNT(AQ27:AQ33)</f>
        <v>3</v>
      </c>
      <c r="AR34" s="99">
        <f t="shared" si="9"/>
        <v>5</v>
      </c>
      <c r="AS34" s="99">
        <f t="shared" si="9"/>
        <v>0</v>
      </c>
      <c r="AT34" s="99">
        <f t="shared" si="9"/>
        <v>0</v>
      </c>
      <c r="AU34" s="99">
        <f t="shared" si="9"/>
        <v>0</v>
      </c>
      <c r="AV34" s="99">
        <f t="shared" si="9"/>
        <v>4</v>
      </c>
      <c r="AW34" s="99">
        <f t="shared" si="9"/>
        <v>1</v>
      </c>
      <c r="AX34" s="98">
        <f t="shared" si="8"/>
        <v>8</v>
      </c>
      <c r="AY34" s="97">
        <f t="shared" si="8"/>
        <v>4</v>
      </c>
      <c r="AZ34" s="97">
        <f t="shared" si="8"/>
        <v>4</v>
      </c>
      <c r="BA34" s="119">
        <f t="shared" si="8"/>
        <v>0</v>
      </c>
      <c r="BB34" s="98">
        <f t="shared" si="8"/>
        <v>21</v>
      </c>
      <c r="BC34" s="97">
        <f t="shared" si="8"/>
        <v>9</v>
      </c>
      <c r="BD34" s="97">
        <f t="shared" si="8"/>
        <v>10</v>
      </c>
      <c r="BE34" s="119">
        <f t="shared" si="8"/>
        <v>2</v>
      </c>
    </row>
    <row r="35" spans="2:74" s="7" customFormat="1" ht="50.1" customHeight="1" thickBot="1" x14ac:dyDescent="0.25">
      <c r="B35" s="595" t="s">
        <v>23</v>
      </c>
      <c r="C35" s="596"/>
      <c r="D35" s="596"/>
      <c r="E35" s="596"/>
      <c r="F35" s="596"/>
      <c r="G35" s="596"/>
      <c r="H35" s="596"/>
      <c r="I35" s="596"/>
      <c r="J35" s="596"/>
      <c r="K35" s="596"/>
      <c r="L35" s="596"/>
      <c r="M35" s="596"/>
      <c r="N35" s="596"/>
      <c r="O35" s="596"/>
      <c r="P35" s="596"/>
      <c r="Q35" s="596"/>
      <c r="R35" s="596"/>
      <c r="S35" s="596"/>
      <c r="T35" s="596"/>
      <c r="U35" s="596"/>
      <c r="V35" s="596"/>
      <c r="W35" s="596"/>
      <c r="X35" s="596"/>
      <c r="Y35" s="596"/>
      <c r="Z35" s="596"/>
      <c r="AA35" s="596"/>
      <c r="AB35" s="596"/>
      <c r="AC35" s="596"/>
      <c r="AD35" s="597"/>
      <c r="AE35" s="440">
        <f>AE34+AE25</f>
        <v>48</v>
      </c>
      <c r="AF35" s="125">
        <f t="shared" ref="AF35:BE35" si="10">AF34+AF25</f>
        <v>1440</v>
      </c>
      <c r="AG35" s="441">
        <f t="shared" si="10"/>
        <v>720</v>
      </c>
      <c r="AH35" s="442">
        <f t="shared" si="10"/>
        <v>324</v>
      </c>
      <c r="AI35" s="442">
        <f t="shared" si="10"/>
        <v>0</v>
      </c>
      <c r="AJ35" s="442">
        <f t="shared" si="10"/>
        <v>360</v>
      </c>
      <c r="AK35" s="442">
        <f t="shared" si="10"/>
        <v>0</v>
      </c>
      <c r="AL35" s="443">
        <f t="shared" si="10"/>
        <v>36</v>
      </c>
      <c r="AM35" s="443">
        <f t="shared" si="10"/>
        <v>0</v>
      </c>
      <c r="AN35" s="443">
        <f t="shared" si="10"/>
        <v>0</v>
      </c>
      <c r="AO35" s="121">
        <f t="shared" si="10"/>
        <v>720</v>
      </c>
      <c r="AP35" s="444">
        <f t="shared" si="10"/>
        <v>6</v>
      </c>
      <c r="AQ35" s="258">
        <f t="shared" si="10"/>
        <v>4</v>
      </c>
      <c r="AR35" s="258">
        <f t="shared" si="10"/>
        <v>7</v>
      </c>
      <c r="AS35" s="97">
        <f t="shared" si="10"/>
        <v>0</v>
      </c>
      <c r="AT35" s="99">
        <f t="shared" si="10"/>
        <v>1</v>
      </c>
      <c r="AU35" s="97">
        <f t="shared" si="10"/>
        <v>0</v>
      </c>
      <c r="AV35" s="97">
        <f t="shared" si="10"/>
        <v>5</v>
      </c>
      <c r="AW35" s="119">
        <f t="shared" si="10"/>
        <v>1</v>
      </c>
      <c r="AX35" s="96">
        <f t="shared" si="10"/>
        <v>15</v>
      </c>
      <c r="AY35" s="95">
        <f t="shared" si="10"/>
        <v>7</v>
      </c>
      <c r="AZ35" s="95">
        <f t="shared" si="10"/>
        <v>8</v>
      </c>
      <c r="BA35" s="95">
        <f t="shared" si="10"/>
        <v>0</v>
      </c>
      <c r="BB35" s="94">
        <f t="shared" si="10"/>
        <v>25</v>
      </c>
      <c r="BC35" s="93">
        <f t="shared" si="10"/>
        <v>11</v>
      </c>
      <c r="BD35" s="93">
        <f t="shared" si="10"/>
        <v>12</v>
      </c>
      <c r="BE35" s="92">
        <f t="shared" si="10"/>
        <v>2</v>
      </c>
    </row>
    <row r="36" spans="2:74" s="7" customFormat="1" ht="49.5" customHeight="1" thickBot="1" x14ac:dyDescent="0.25">
      <c r="B36" s="665" t="s">
        <v>138</v>
      </c>
      <c r="C36" s="666"/>
      <c r="D36" s="666"/>
      <c r="E36" s="666"/>
      <c r="F36" s="666"/>
      <c r="G36" s="666"/>
      <c r="H36" s="666"/>
      <c r="I36" s="666"/>
      <c r="J36" s="666"/>
      <c r="K36" s="666"/>
      <c r="L36" s="666"/>
      <c r="M36" s="666"/>
      <c r="N36" s="666"/>
      <c r="O36" s="666"/>
      <c r="P36" s="666"/>
      <c r="Q36" s="666"/>
      <c r="R36" s="666"/>
      <c r="S36" s="666"/>
      <c r="T36" s="666"/>
      <c r="U36" s="666"/>
      <c r="V36" s="666"/>
      <c r="W36" s="666"/>
      <c r="X36" s="666"/>
      <c r="Y36" s="666"/>
      <c r="Z36" s="666"/>
      <c r="AA36" s="666"/>
      <c r="AB36" s="666"/>
      <c r="AC36" s="666"/>
      <c r="AD36" s="666"/>
      <c r="AE36" s="666"/>
      <c r="AF36" s="666"/>
      <c r="AG36" s="666"/>
      <c r="AH36" s="666"/>
      <c r="AI36" s="666"/>
      <c r="AJ36" s="666"/>
      <c r="AK36" s="666"/>
      <c r="AL36" s="666"/>
      <c r="AM36" s="666"/>
      <c r="AN36" s="666"/>
      <c r="AO36" s="666"/>
      <c r="AP36" s="666"/>
      <c r="AQ36" s="666"/>
      <c r="AR36" s="666"/>
      <c r="AS36" s="666"/>
      <c r="AT36" s="666"/>
      <c r="AU36" s="666"/>
      <c r="AV36" s="666"/>
      <c r="AW36" s="666"/>
      <c r="AX36" s="666"/>
      <c r="AY36" s="666"/>
      <c r="AZ36" s="666"/>
      <c r="BA36" s="666"/>
      <c r="BB36" s="666"/>
      <c r="BC36" s="666"/>
      <c r="BD36" s="666"/>
      <c r="BE36" s="667"/>
    </row>
    <row r="37" spans="2:74" s="7" customFormat="1" ht="49.5" customHeight="1" thickBot="1" x14ac:dyDescent="0.25">
      <c r="B37" s="506" t="s">
        <v>139</v>
      </c>
      <c r="C37" s="507"/>
      <c r="D37" s="507"/>
      <c r="E37" s="507"/>
      <c r="F37" s="507"/>
      <c r="G37" s="507"/>
      <c r="H37" s="507"/>
      <c r="I37" s="507"/>
      <c r="J37" s="507"/>
      <c r="K37" s="507"/>
      <c r="L37" s="507"/>
      <c r="M37" s="507"/>
      <c r="N37" s="507"/>
      <c r="O37" s="507"/>
      <c r="P37" s="507"/>
      <c r="Q37" s="507"/>
      <c r="R37" s="507"/>
      <c r="S37" s="507"/>
      <c r="T37" s="507"/>
      <c r="U37" s="507"/>
      <c r="V37" s="507"/>
      <c r="W37" s="507"/>
      <c r="X37" s="507"/>
      <c r="Y37" s="507"/>
      <c r="Z37" s="507"/>
      <c r="AA37" s="507"/>
      <c r="AB37" s="507"/>
      <c r="AC37" s="507"/>
      <c r="AD37" s="507"/>
      <c r="AE37" s="507"/>
      <c r="AF37" s="507"/>
      <c r="AG37" s="507"/>
      <c r="AH37" s="507"/>
      <c r="AI37" s="507"/>
      <c r="AJ37" s="507"/>
      <c r="AK37" s="507"/>
      <c r="AL37" s="507"/>
      <c r="AM37" s="507"/>
      <c r="AN37" s="507"/>
      <c r="AO37" s="507"/>
      <c r="AP37" s="507"/>
      <c r="AQ37" s="507"/>
      <c r="AR37" s="507"/>
      <c r="AS37" s="507"/>
      <c r="AT37" s="507"/>
      <c r="AU37" s="507"/>
      <c r="AV37" s="507"/>
      <c r="AW37" s="507"/>
      <c r="AX37" s="507"/>
      <c r="AY37" s="507"/>
      <c r="AZ37" s="507"/>
      <c r="BA37" s="507"/>
      <c r="BB37" s="507"/>
      <c r="BC37" s="507"/>
      <c r="BD37" s="507"/>
      <c r="BE37" s="508"/>
    </row>
    <row r="38" spans="2:74" s="7" customFormat="1" ht="72" customHeight="1" thickBot="1" x14ac:dyDescent="0.25">
      <c r="B38" s="253">
        <v>12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689" t="s">
        <v>140</v>
      </c>
      <c r="U38" s="690"/>
      <c r="V38" s="691"/>
      <c r="W38" s="692" t="s">
        <v>42</v>
      </c>
      <c r="X38" s="693"/>
      <c r="Y38" s="693"/>
      <c r="Z38" s="693"/>
      <c r="AA38" s="693"/>
      <c r="AB38" s="693"/>
      <c r="AC38" s="693"/>
      <c r="AD38" s="694"/>
      <c r="AE38" s="254">
        <v>3</v>
      </c>
      <c r="AF38" s="255">
        <f>AE38*30</f>
        <v>90</v>
      </c>
      <c r="AG38" s="219">
        <f>AH38+AJ38+AL38+AN38</f>
        <v>72</v>
      </c>
      <c r="AH38" s="256"/>
      <c r="AI38" s="256"/>
      <c r="AJ38" s="256">
        <v>72</v>
      </c>
      <c r="AK38" s="256"/>
      <c r="AL38" s="257"/>
      <c r="AM38" s="257"/>
      <c r="AN38" s="257"/>
      <c r="AO38" s="220">
        <f>AF38-AG38</f>
        <v>18</v>
      </c>
      <c r="AP38" s="96"/>
      <c r="AQ38" s="95">
        <v>6</v>
      </c>
      <c r="AR38" s="95">
        <v>5</v>
      </c>
      <c r="AS38" s="258"/>
      <c r="AT38" s="96"/>
      <c r="AU38" s="95"/>
      <c r="AV38" s="95"/>
      <c r="AW38" s="259"/>
      <c r="AX38" s="260">
        <f>AY38+AZ38+BA38</f>
        <v>2</v>
      </c>
      <c r="AY38" s="95"/>
      <c r="AZ38" s="95">
        <v>2</v>
      </c>
      <c r="BA38" s="130"/>
      <c r="BB38" s="261">
        <f>BC38+BD38+BE38</f>
        <v>2</v>
      </c>
      <c r="BC38" s="262"/>
      <c r="BD38" s="262">
        <v>2</v>
      </c>
      <c r="BE38" s="263"/>
    </row>
    <row r="39" spans="2:74" s="7" customFormat="1" ht="50.1" customHeight="1" thickBot="1" x14ac:dyDescent="0.55000000000000004">
      <c r="B39" s="264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650" t="s">
        <v>141</v>
      </c>
      <c r="U39" s="651"/>
      <c r="V39" s="651"/>
      <c r="W39" s="651"/>
      <c r="X39" s="651"/>
      <c r="Y39" s="651"/>
      <c r="Z39" s="651"/>
      <c r="AA39" s="651"/>
      <c r="AB39" s="651"/>
      <c r="AC39" s="651"/>
      <c r="AD39" s="265"/>
      <c r="AE39" s="266">
        <f>SUM(AE38)</f>
        <v>3</v>
      </c>
      <c r="AF39" s="125">
        <f t="shared" ref="AF39:BE39" si="11">SUM(AF38)</f>
        <v>90</v>
      </c>
      <c r="AG39" s="124">
        <f t="shared" si="11"/>
        <v>72</v>
      </c>
      <c r="AH39" s="123">
        <f t="shared" si="11"/>
        <v>0</v>
      </c>
      <c r="AI39" s="123">
        <f t="shared" si="11"/>
        <v>0</v>
      </c>
      <c r="AJ39" s="123">
        <f t="shared" si="11"/>
        <v>72</v>
      </c>
      <c r="AK39" s="123">
        <f t="shared" si="11"/>
        <v>0</v>
      </c>
      <c r="AL39" s="122">
        <f t="shared" si="11"/>
        <v>0</v>
      </c>
      <c r="AM39" s="122">
        <f t="shared" si="11"/>
        <v>0</v>
      </c>
      <c r="AN39" s="122">
        <f t="shared" si="11"/>
        <v>0</v>
      </c>
      <c r="AO39" s="121">
        <f t="shared" si="11"/>
        <v>18</v>
      </c>
      <c r="AP39" s="99">
        <f>COUNT(AP38)</f>
        <v>0</v>
      </c>
      <c r="AQ39" s="97">
        <f t="shared" ref="AQ39:AW39" si="12">COUNT(AQ38)</f>
        <v>1</v>
      </c>
      <c r="AR39" s="97">
        <f t="shared" si="12"/>
        <v>1</v>
      </c>
      <c r="AS39" s="97">
        <f t="shared" si="12"/>
        <v>0</v>
      </c>
      <c r="AT39" s="99">
        <f t="shared" si="12"/>
        <v>0</v>
      </c>
      <c r="AU39" s="97">
        <f t="shared" si="12"/>
        <v>0</v>
      </c>
      <c r="AV39" s="97">
        <f t="shared" si="12"/>
        <v>0</v>
      </c>
      <c r="AW39" s="267">
        <f t="shared" si="12"/>
        <v>0</v>
      </c>
      <c r="AX39" s="97">
        <f t="shared" si="11"/>
        <v>2</v>
      </c>
      <c r="AY39" s="97">
        <f t="shared" si="11"/>
        <v>0</v>
      </c>
      <c r="AZ39" s="97">
        <f t="shared" si="11"/>
        <v>2</v>
      </c>
      <c r="BA39" s="120">
        <f t="shared" si="11"/>
        <v>0</v>
      </c>
      <c r="BB39" s="85">
        <f t="shared" si="11"/>
        <v>2</v>
      </c>
      <c r="BC39" s="84">
        <f t="shared" si="11"/>
        <v>0</v>
      </c>
      <c r="BD39" s="84">
        <f t="shared" si="11"/>
        <v>2</v>
      </c>
      <c r="BE39" s="83">
        <f t="shared" si="11"/>
        <v>0</v>
      </c>
    </row>
    <row r="40" spans="2:74" s="7" customFormat="1" ht="50.1" customHeight="1" thickBot="1" x14ac:dyDescent="0.25">
      <c r="B40" s="264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639" t="s">
        <v>142</v>
      </c>
      <c r="U40" s="640"/>
      <c r="V40" s="640"/>
      <c r="W40" s="640"/>
      <c r="X40" s="640"/>
      <c r="Y40" s="640"/>
      <c r="Z40" s="640"/>
      <c r="AA40" s="640"/>
      <c r="AB40" s="640"/>
      <c r="AC40" s="640"/>
      <c r="AD40" s="640"/>
      <c r="AE40" s="640"/>
      <c r="AF40" s="640"/>
      <c r="AG40" s="640"/>
      <c r="AH40" s="640"/>
      <c r="AI40" s="640"/>
      <c r="AJ40" s="640"/>
      <c r="AK40" s="640"/>
      <c r="AL40" s="640"/>
      <c r="AM40" s="640"/>
      <c r="AN40" s="640"/>
      <c r="AO40" s="640"/>
      <c r="AP40" s="640"/>
      <c r="AQ40" s="640"/>
      <c r="AR40" s="640"/>
      <c r="AS40" s="640"/>
      <c r="AT40" s="640"/>
      <c r="AU40" s="640"/>
      <c r="AV40" s="640"/>
      <c r="AW40" s="640"/>
      <c r="AX40" s="640"/>
      <c r="AY40" s="640"/>
      <c r="AZ40" s="640"/>
      <c r="BA40" s="640"/>
      <c r="BB40" s="640"/>
      <c r="BC40" s="640"/>
      <c r="BD40" s="640"/>
      <c r="BE40" s="641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</row>
    <row r="41" spans="2:74" s="7" customFormat="1" ht="50.1" customHeight="1" x14ac:dyDescent="0.2">
      <c r="B41" s="150">
        <v>13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642" t="s">
        <v>147</v>
      </c>
      <c r="U41" s="643"/>
      <c r="V41" s="270">
        <v>6</v>
      </c>
      <c r="W41" s="528" t="s">
        <v>24</v>
      </c>
      <c r="X41" s="529"/>
      <c r="Y41" s="529"/>
      <c r="Z41" s="529"/>
      <c r="AA41" s="529"/>
      <c r="AB41" s="529"/>
      <c r="AC41" s="529"/>
      <c r="AD41" s="530"/>
      <c r="AE41" s="271">
        <v>5</v>
      </c>
      <c r="AF41" s="272">
        <f>AE41*30</f>
        <v>150</v>
      </c>
      <c r="AG41" s="149">
        <f>AH41+AJ41+AL41+AN41</f>
        <v>72</v>
      </c>
      <c r="AH41" s="273">
        <v>36</v>
      </c>
      <c r="AI41" s="273"/>
      <c r="AJ41" s="273">
        <v>36</v>
      </c>
      <c r="AK41" s="274"/>
      <c r="AL41" s="273"/>
      <c r="AM41" s="273"/>
      <c r="AN41" s="275"/>
      <c r="AO41" s="276">
        <f>AF41-AG41</f>
        <v>78</v>
      </c>
      <c r="AP41" s="271"/>
      <c r="AQ41" s="273">
        <v>5</v>
      </c>
      <c r="AR41" s="273">
        <v>5</v>
      </c>
      <c r="AS41" s="273"/>
      <c r="AT41" s="274"/>
      <c r="AU41" s="273"/>
      <c r="AV41" s="273"/>
      <c r="AW41" s="270"/>
      <c r="AX41" s="294">
        <f>AY41+AZ41+BA41</f>
        <v>4</v>
      </c>
      <c r="AY41" s="273">
        <v>2</v>
      </c>
      <c r="AZ41" s="273">
        <v>2</v>
      </c>
      <c r="BA41" s="270"/>
      <c r="BB41" s="111">
        <f>BC41+BD41+BE41</f>
        <v>0</v>
      </c>
      <c r="BC41" s="273"/>
      <c r="BD41" s="273"/>
      <c r="BE41" s="275"/>
      <c r="BF41" s="269"/>
      <c r="BG41" s="269"/>
      <c r="BH41" s="269"/>
      <c r="BI41" s="269"/>
      <c r="BJ41" s="269"/>
      <c r="BK41" s="269"/>
      <c r="BL41" s="269"/>
      <c r="BM41" s="269"/>
      <c r="BN41" s="269"/>
      <c r="BO41" s="269"/>
      <c r="BP41" s="269"/>
      <c r="BQ41" s="269"/>
      <c r="BR41" s="269"/>
      <c r="BS41" s="269"/>
      <c r="BT41" s="269"/>
      <c r="BU41" s="269"/>
      <c r="BV41" s="269"/>
    </row>
    <row r="42" spans="2:74" s="7" customFormat="1" ht="72" customHeight="1" thickBot="1" x14ac:dyDescent="0.25">
      <c r="B42" s="139">
        <v>14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644" t="s">
        <v>148</v>
      </c>
      <c r="U42" s="645"/>
      <c r="V42" s="277">
        <v>7</v>
      </c>
      <c r="W42" s="457" t="s">
        <v>24</v>
      </c>
      <c r="X42" s="458"/>
      <c r="Y42" s="458"/>
      <c r="Z42" s="458"/>
      <c r="AA42" s="458"/>
      <c r="AB42" s="458"/>
      <c r="AC42" s="458"/>
      <c r="AD42" s="459"/>
      <c r="AE42" s="278">
        <v>4</v>
      </c>
      <c r="AF42" s="279">
        <f>AE42*30</f>
        <v>120</v>
      </c>
      <c r="AG42" s="280">
        <f>AH42+AJ42+AL42+AN42</f>
        <v>72</v>
      </c>
      <c r="AH42" s="281">
        <v>36</v>
      </c>
      <c r="AI42" s="281"/>
      <c r="AJ42" s="281">
        <v>36</v>
      </c>
      <c r="AK42" s="280"/>
      <c r="AL42" s="281"/>
      <c r="AM42" s="281"/>
      <c r="AN42" s="282"/>
      <c r="AO42" s="283">
        <f>AF42-AG42</f>
        <v>48</v>
      </c>
      <c r="AP42" s="278"/>
      <c r="AQ42" s="281">
        <v>5</v>
      </c>
      <c r="AR42" s="281">
        <v>5</v>
      </c>
      <c r="AS42" s="281"/>
      <c r="AT42" s="280"/>
      <c r="AU42" s="281"/>
      <c r="AV42" s="281"/>
      <c r="AW42" s="279"/>
      <c r="AX42" s="295">
        <f>AY42+AZ42+BA42</f>
        <v>4</v>
      </c>
      <c r="AY42" s="281">
        <v>2</v>
      </c>
      <c r="AZ42" s="281">
        <v>2</v>
      </c>
      <c r="BA42" s="279"/>
      <c r="BB42" s="278">
        <f>BC42+BD42+BE42</f>
        <v>0</v>
      </c>
      <c r="BC42" s="281"/>
      <c r="BD42" s="281"/>
      <c r="BE42" s="282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</row>
    <row r="43" spans="2:74" s="7" customFormat="1" ht="50.1" customHeight="1" thickBot="1" x14ac:dyDescent="0.55000000000000004">
      <c r="B43" s="26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650" t="s">
        <v>145</v>
      </c>
      <c r="U43" s="651"/>
      <c r="V43" s="651"/>
      <c r="W43" s="651"/>
      <c r="X43" s="651"/>
      <c r="Y43" s="651"/>
      <c r="Z43" s="651"/>
      <c r="AA43" s="651"/>
      <c r="AB43" s="651"/>
      <c r="AC43" s="652"/>
      <c r="AD43" s="285"/>
      <c r="AE43" s="126">
        <f>SUM(AE40:AE42)</f>
        <v>9</v>
      </c>
      <c r="AF43" s="125">
        <f t="shared" ref="AF43:BE43" si="13">SUM(AF40:AF42)</f>
        <v>270</v>
      </c>
      <c r="AG43" s="124">
        <f t="shared" si="13"/>
        <v>144</v>
      </c>
      <c r="AH43" s="123">
        <f t="shared" si="13"/>
        <v>72</v>
      </c>
      <c r="AI43" s="123">
        <f t="shared" si="13"/>
        <v>0</v>
      </c>
      <c r="AJ43" s="123">
        <f t="shared" si="13"/>
        <v>72</v>
      </c>
      <c r="AK43" s="123">
        <f t="shared" si="13"/>
        <v>0</v>
      </c>
      <c r="AL43" s="122">
        <f t="shared" si="13"/>
        <v>0</v>
      </c>
      <c r="AM43" s="122">
        <f t="shared" si="13"/>
        <v>0</v>
      </c>
      <c r="AN43" s="125">
        <f t="shared" si="13"/>
        <v>0</v>
      </c>
      <c r="AO43" s="121">
        <f t="shared" si="13"/>
        <v>126</v>
      </c>
      <c r="AP43" s="99">
        <f>COUNT(AP40:AP42)</f>
        <v>0</v>
      </c>
      <c r="AQ43" s="97">
        <f t="shared" ref="AQ43:AW43" si="14">COUNT(AQ40:AQ42)</f>
        <v>2</v>
      </c>
      <c r="AR43" s="97">
        <f t="shared" si="14"/>
        <v>2</v>
      </c>
      <c r="AS43" s="97">
        <f t="shared" si="14"/>
        <v>0</v>
      </c>
      <c r="AT43" s="99">
        <f t="shared" si="14"/>
        <v>0</v>
      </c>
      <c r="AU43" s="97">
        <f t="shared" si="14"/>
        <v>0</v>
      </c>
      <c r="AV43" s="97">
        <f t="shared" si="14"/>
        <v>0</v>
      </c>
      <c r="AW43" s="120">
        <f t="shared" si="14"/>
        <v>0</v>
      </c>
      <c r="AX43" s="98">
        <f t="shared" si="13"/>
        <v>8</v>
      </c>
      <c r="AY43" s="97">
        <f t="shared" si="13"/>
        <v>4</v>
      </c>
      <c r="AZ43" s="97">
        <f t="shared" si="13"/>
        <v>4</v>
      </c>
      <c r="BA43" s="120">
        <f t="shared" si="13"/>
        <v>0</v>
      </c>
      <c r="BB43" s="85">
        <f t="shared" si="13"/>
        <v>0</v>
      </c>
      <c r="BC43" s="84">
        <f t="shared" si="13"/>
        <v>0</v>
      </c>
      <c r="BD43" s="84">
        <f t="shared" si="13"/>
        <v>0</v>
      </c>
      <c r="BE43" s="83">
        <f t="shared" si="13"/>
        <v>0</v>
      </c>
    </row>
    <row r="44" spans="2:74" s="7" customFormat="1" ht="50.1" customHeight="1" thickBot="1" x14ac:dyDescent="0.25">
      <c r="B44" s="653" t="s">
        <v>146</v>
      </c>
      <c r="C44" s="654"/>
      <c r="D44" s="654"/>
      <c r="E44" s="654"/>
      <c r="F44" s="654"/>
      <c r="G44" s="654"/>
      <c r="H44" s="654"/>
      <c r="I44" s="654"/>
      <c r="J44" s="654"/>
      <c r="K44" s="654"/>
      <c r="L44" s="654"/>
      <c r="M44" s="654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654"/>
      <c r="AA44" s="654"/>
      <c r="AB44" s="654"/>
      <c r="AC44" s="654"/>
      <c r="AD44" s="655"/>
      <c r="AE44" s="138">
        <f>AE43+AE39</f>
        <v>12</v>
      </c>
      <c r="AF44" s="286">
        <f t="shared" ref="AF44:BE44" si="15">AF43+AF39</f>
        <v>360</v>
      </c>
      <c r="AG44" s="287">
        <f t="shared" si="15"/>
        <v>216</v>
      </c>
      <c r="AH44" s="288">
        <f t="shared" si="15"/>
        <v>72</v>
      </c>
      <c r="AI44" s="288">
        <f t="shared" si="15"/>
        <v>0</v>
      </c>
      <c r="AJ44" s="288">
        <f t="shared" si="15"/>
        <v>144</v>
      </c>
      <c r="AK44" s="288">
        <f t="shared" si="15"/>
        <v>0</v>
      </c>
      <c r="AL44" s="289">
        <f t="shared" si="15"/>
        <v>0</v>
      </c>
      <c r="AM44" s="289">
        <f t="shared" si="15"/>
        <v>0</v>
      </c>
      <c r="AN44" s="286">
        <f t="shared" si="15"/>
        <v>0</v>
      </c>
      <c r="AO44" s="290">
        <f t="shared" si="15"/>
        <v>144</v>
      </c>
      <c r="AP44" s="102">
        <f t="shared" si="15"/>
        <v>0</v>
      </c>
      <c r="AQ44" s="100">
        <f t="shared" si="15"/>
        <v>3</v>
      </c>
      <c r="AR44" s="100">
        <f t="shared" si="15"/>
        <v>3</v>
      </c>
      <c r="AS44" s="100">
        <f t="shared" si="15"/>
        <v>0</v>
      </c>
      <c r="AT44" s="102">
        <f t="shared" si="15"/>
        <v>0</v>
      </c>
      <c r="AU44" s="100">
        <f t="shared" si="15"/>
        <v>0</v>
      </c>
      <c r="AV44" s="100">
        <f t="shared" si="15"/>
        <v>0</v>
      </c>
      <c r="AW44" s="132">
        <f t="shared" si="15"/>
        <v>0</v>
      </c>
      <c r="AX44" s="131">
        <f t="shared" si="15"/>
        <v>10</v>
      </c>
      <c r="AY44" s="95">
        <f t="shared" si="15"/>
        <v>4</v>
      </c>
      <c r="AZ44" s="95">
        <f t="shared" si="15"/>
        <v>6</v>
      </c>
      <c r="BA44" s="130">
        <f t="shared" si="15"/>
        <v>0</v>
      </c>
      <c r="BB44" s="291">
        <f t="shared" si="15"/>
        <v>2</v>
      </c>
      <c r="BC44" s="292">
        <f t="shared" si="15"/>
        <v>0</v>
      </c>
      <c r="BD44" s="292">
        <f t="shared" si="15"/>
        <v>2</v>
      </c>
      <c r="BE44" s="293">
        <f t="shared" si="15"/>
        <v>0</v>
      </c>
    </row>
    <row r="45" spans="2:74" s="7" customFormat="1" ht="50.1" customHeight="1" thickBot="1" x14ac:dyDescent="0.25">
      <c r="B45" s="598" t="s">
        <v>22</v>
      </c>
      <c r="C45" s="599"/>
      <c r="D45" s="599"/>
      <c r="E45" s="599"/>
      <c r="F45" s="599"/>
      <c r="G45" s="599"/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599"/>
      <c r="S45" s="599"/>
      <c r="T45" s="599"/>
      <c r="U45" s="599"/>
      <c r="V45" s="599"/>
      <c r="W45" s="599"/>
      <c r="X45" s="599"/>
      <c r="Y45" s="599"/>
      <c r="Z45" s="599"/>
      <c r="AA45" s="599"/>
      <c r="AB45" s="599"/>
      <c r="AC45" s="599"/>
      <c r="AD45" s="600"/>
      <c r="AE45" s="88">
        <f>AE44+AE35</f>
        <v>60</v>
      </c>
      <c r="AF45" s="91">
        <f t="shared" ref="AF45:BE45" si="16">AF44+AF35</f>
        <v>1800</v>
      </c>
      <c r="AG45" s="89">
        <f t="shared" si="16"/>
        <v>936</v>
      </c>
      <c r="AH45" s="87">
        <f t="shared" si="16"/>
        <v>396</v>
      </c>
      <c r="AI45" s="87">
        <f t="shared" si="16"/>
        <v>0</v>
      </c>
      <c r="AJ45" s="87">
        <f t="shared" si="16"/>
        <v>504</v>
      </c>
      <c r="AK45" s="87">
        <f t="shared" si="16"/>
        <v>0</v>
      </c>
      <c r="AL45" s="86">
        <f t="shared" si="16"/>
        <v>36</v>
      </c>
      <c r="AM45" s="86">
        <f t="shared" si="16"/>
        <v>0</v>
      </c>
      <c r="AN45" s="91">
        <f t="shared" si="16"/>
        <v>0</v>
      </c>
      <c r="AO45" s="90">
        <f t="shared" si="16"/>
        <v>864</v>
      </c>
      <c r="AP45" s="89">
        <f t="shared" si="16"/>
        <v>6</v>
      </c>
      <c r="AQ45" s="87">
        <f t="shared" si="16"/>
        <v>7</v>
      </c>
      <c r="AR45" s="87">
        <f t="shared" si="16"/>
        <v>10</v>
      </c>
      <c r="AS45" s="87">
        <f t="shared" si="16"/>
        <v>0</v>
      </c>
      <c r="AT45" s="89">
        <f t="shared" si="16"/>
        <v>1</v>
      </c>
      <c r="AU45" s="87">
        <f t="shared" si="16"/>
        <v>0</v>
      </c>
      <c r="AV45" s="87">
        <f t="shared" si="16"/>
        <v>5</v>
      </c>
      <c r="AW45" s="86">
        <f t="shared" si="16"/>
        <v>1</v>
      </c>
      <c r="AX45" s="88">
        <f t="shared" si="16"/>
        <v>25</v>
      </c>
      <c r="AY45" s="87">
        <f t="shared" si="16"/>
        <v>11</v>
      </c>
      <c r="AZ45" s="87">
        <f t="shared" si="16"/>
        <v>14</v>
      </c>
      <c r="BA45" s="86">
        <f t="shared" si="16"/>
        <v>0</v>
      </c>
      <c r="BB45" s="445">
        <f t="shared" si="16"/>
        <v>27</v>
      </c>
      <c r="BC45" s="446">
        <f t="shared" si="16"/>
        <v>11</v>
      </c>
      <c r="BD45" s="446">
        <f t="shared" si="16"/>
        <v>14</v>
      </c>
      <c r="BE45" s="447">
        <f t="shared" si="16"/>
        <v>2</v>
      </c>
    </row>
    <row r="46" spans="2:74" s="7" customFormat="1" ht="39.950000000000003" customHeight="1" x14ac:dyDescent="0.2">
      <c r="B46" s="614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616"/>
      <c r="V46" s="616"/>
      <c r="W46" s="59"/>
      <c r="X46" s="59"/>
      <c r="Y46" s="58"/>
      <c r="Z46" s="58"/>
      <c r="AA46" s="82"/>
      <c r="AB46" s="602" t="s">
        <v>21</v>
      </c>
      <c r="AC46" s="603"/>
      <c r="AD46" s="604"/>
      <c r="AE46" s="618" t="s">
        <v>20</v>
      </c>
      <c r="AF46" s="619"/>
      <c r="AG46" s="619"/>
      <c r="AH46" s="619"/>
      <c r="AI46" s="619"/>
      <c r="AJ46" s="619"/>
      <c r="AK46" s="619"/>
      <c r="AL46" s="619"/>
      <c r="AM46" s="619"/>
      <c r="AN46" s="619"/>
      <c r="AO46" s="620"/>
      <c r="AP46" s="79">
        <f t="shared" ref="AP46:AP53" si="17">AX46+BB46</f>
        <v>6</v>
      </c>
      <c r="AQ46" s="78"/>
      <c r="AR46" s="78"/>
      <c r="AS46" s="78"/>
      <c r="AT46" s="81"/>
      <c r="AU46" s="78"/>
      <c r="AV46" s="78"/>
      <c r="AW46" s="80"/>
      <c r="AX46" s="79">
        <v>3</v>
      </c>
      <c r="AY46" s="78"/>
      <c r="AZ46" s="78"/>
      <c r="BA46" s="77"/>
      <c r="BB46" s="76">
        <v>3</v>
      </c>
      <c r="BC46" s="75"/>
      <c r="BD46" s="75"/>
      <c r="BE46" s="74"/>
    </row>
    <row r="47" spans="2:74" s="7" customFormat="1" ht="39.950000000000003" customHeight="1" x14ac:dyDescent="0.2">
      <c r="B47" s="615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473"/>
      <c r="V47" s="473"/>
      <c r="W47" s="59"/>
      <c r="X47" s="59"/>
      <c r="Y47" s="58"/>
      <c r="Z47" s="58"/>
      <c r="AA47" s="58"/>
      <c r="AB47" s="605"/>
      <c r="AC47" s="606"/>
      <c r="AD47" s="607"/>
      <c r="AE47" s="476" t="s">
        <v>19</v>
      </c>
      <c r="AF47" s="477"/>
      <c r="AG47" s="477"/>
      <c r="AH47" s="477"/>
      <c r="AI47" s="477"/>
      <c r="AJ47" s="477"/>
      <c r="AK47" s="477"/>
      <c r="AL47" s="477"/>
      <c r="AM47" s="477"/>
      <c r="AN47" s="477"/>
      <c r="AO47" s="478"/>
      <c r="AP47" s="66">
        <f t="shared" si="17"/>
        <v>7</v>
      </c>
      <c r="AQ47" s="65"/>
      <c r="AR47" s="65"/>
      <c r="AS47" s="65"/>
      <c r="AT47" s="68"/>
      <c r="AU47" s="65"/>
      <c r="AV47" s="65"/>
      <c r="AW47" s="67"/>
      <c r="AX47" s="66">
        <v>3</v>
      </c>
      <c r="AY47" s="65"/>
      <c r="AZ47" s="65"/>
      <c r="BA47" s="64"/>
      <c r="BB47" s="63">
        <v>4</v>
      </c>
      <c r="BC47" s="62"/>
      <c r="BD47" s="62"/>
      <c r="BE47" s="61"/>
    </row>
    <row r="48" spans="2:74" s="7" customFormat="1" ht="39.950000000000003" customHeight="1" x14ac:dyDescent="0.2">
      <c r="B48" s="615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473"/>
      <c r="V48" s="473"/>
      <c r="W48" s="59"/>
      <c r="X48" s="59"/>
      <c r="Y48" s="58"/>
      <c r="Z48" s="58"/>
      <c r="AA48" s="58"/>
      <c r="AB48" s="605"/>
      <c r="AC48" s="606"/>
      <c r="AD48" s="607"/>
      <c r="AE48" s="476" t="s">
        <v>18</v>
      </c>
      <c r="AF48" s="477"/>
      <c r="AG48" s="477"/>
      <c r="AH48" s="477"/>
      <c r="AI48" s="477"/>
      <c r="AJ48" s="477"/>
      <c r="AK48" s="477"/>
      <c r="AL48" s="477"/>
      <c r="AM48" s="477"/>
      <c r="AN48" s="477"/>
      <c r="AO48" s="478"/>
      <c r="AP48" s="66">
        <f t="shared" si="17"/>
        <v>10</v>
      </c>
      <c r="AQ48" s="65"/>
      <c r="AR48" s="65"/>
      <c r="AS48" s="65"/>
      <c r="AT48" s="68"/>
      <c r="AU48" s="65"/>
      <c r="AV48" s="65"/>
      <c r="AW48" s="67"/>
      <c r="AX48" s="66">
        <v>5</v>
      </c>
      <c r="AY48" s="65"/>
      <c r="AZ48" s="65"/>
      <c r="BA48" s="64"/>
      <c r="BB48" s="63">
        <v>5</v>
      </c>
      <c r="BC48" s="62"/>
      <c r="BD48" s="62"/>
      <c r="BE48" s="61"/>
    </row>
    <row r="49" spans="2:58" s="7" customFormat="1" ht="39.950000000000003" customHeight="1" x14ac:dyDescent="0.2">
      <c r="B49" s="615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4" t="s">
        <v>17</v>
      </c>
      <c r="U49" s="474"/>
      <c r="V49" s="474"/>
      <c r="W49" s="59"/>
      <c r="X49" s="59"/>
      <c r="Y49" s="58"/>
      <c r="Z49" s="58"/>
      <c r="AA49" s="58"/>
      <c r="AB49" s="605"/>
      <c r="AC49" s="606"/>
      <c r="AD49" s="607"/>
      <c r="AE49" s="476" t="s">
        <v>16</v>
      </c>
      <c r="AF49" s="477"/>
      <c r="AG49" s="477"/>
      <c r="AH49" s="477"/>
      <c r="AI49" s="477"/>
      <c r="AJ49" s="477"/>
      <c r="AK49" s="477"/>
      <c r="AL49" s="477"/>
      <c r="AM49" s="477"/>
      <c r="AN49" s="477"/>
      <c r="AO49" s="478"/>
      <c r="AP49" s="66">
        <f t="shared" si="17"/>
        <v>0</v>
      </c>
      <c r="AQ49" s="65"/>
      <c r="AR49" s="65"/>
      <c r="AS49" s="65"/>
      <c r="AT49" s="68"/>
      <c r="AU49" s="65"/>
      <c r="AV49" s="65"/>
      <c r="AW49" s="67"/>
      <c r="AX49" s="66"/>
      <c r="AY49" s="65"/>
      <c r="AZ49" s="65"/>
      <c r="BA49" s="64"/>
      <c r="BB49" s="63"/>
      <c r="BC49" s="62"/>
      <c r="BD49" s="62"/>
      <c r="BE49" s="61"/>
    </row>
    <row r="50" spans="2:58" s="7" customFormat="1" ht="39.950000000000003" customHeight="1" x14ac:dyDescent="0.4">
      <c r="B50" s="615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617" t="s">
        <v>15</v>
      </c>
      <c r="U50" s="617"/>
      <c r="V50" s="251"/>
      <c r="W50" s="59"/>
      <c r="X50" s="59"/>
      <c r="Y50" s="72"/>
      <c r="Z50" s="72"/>
      <c r="AA50" s="72"/>
      <c r="AB50" s="605"/>
      <c r="AC50" s="606"/>
      <c r="AD50" s="607"/>
      <c r="AE50" s="476" t="s">
        <v>14</v>
      </c>
      <c r="AF50" s="477"/>
      <c r="AG50" s="477"/>
      <c r="AH50" s="477"/>
      <c r="AI50" s="477"/>
      <c r="AJ50" s="477"/>
      <c r="AK50" s="477"/>
      <c r="AL50" s="477"/>
      <c r="AM50" s="477"/>
      <c r="AN50" s="477"/>
      <c r="AO50" s="478"/>
      <c r="AP50" s="66">
        <f t="shared" si="17"/>
        <v>1</v>
      </c>
      <c r="AQ50" s="65"/>
      <c r="AR50" s="65"/>
      <c r="AS50" s="65"/>
      <c r="AT50" s="68"/>
      <c r="AU50" s="65"/>
      <c r="AV50" s="65"/>
      <c r="AW50" s="67"/>
      <c r="AX50" s="66">
        <v>1</v>
      </c>
      <c r="AY50" s="65"/>
      <c r="AZ50" s="65"/>
      <c r="BA50" s="64"/>
      <c r="BB50" s="63"/>
      <c r="BC50" s="62"/>
      <c r="BD50" s="62"/>
      <c r="BE50" s="61"/>
    </row>
    <row r="51" spans="2:58" s="7" customFormat="1" ht="39.950000000000003" customHeight="1" x14ac:dyDescent="0.2">
      <c r="B51" s="615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475" t="s">
        <v>13</v>
      </c>
      <c r="U51" s="475"/>
      <c r="V51" s="251"/>
      <c r="W51" s="59"/>
      <c r="X51" s="59"/>
      <c r="Y51" s="58"/>
      <c r="Z51" s="58"/>
      <c r="AA51" s="58"/>
      <c r="AB51" s="605"/>
      <c r="AC51" s="606"/>
      <c r="AD51" s="607"/>
      <c r="AE51" s="476" t="s">
        <v>12</v>
      </c>
      <c r="AF51" s="477"/>
      <c r="AG51" s="477"/>
      <c r="AH51" s="477"/>
      <c r="AI51" s="477"/>
      <c r="AJ51" s="477"/>
      <c r="AK51" s="477"/>
      <c r="AL51" s="477"/>
      <c r="AM51" s="477"/>
      <c r="AN51" s="477"/>
      <c r="AO51" s="478"/>
      <c r="AP51" s="66">
        <f t="shared" si="17"/>
        <v>0</v>
      </c>
      <c r="AQ51" s="65"/>
      <c r="AR51" s="65"/>
      <c r="AS51" s="65"/>
      <c r="AT51" s="68"/>
      <c r="AU51" s="65"/>
      <c r="AV51" s="65"/>
      <c r="AW51" s="67"/>
      <c r="AX51" s="66"/>
      <c r="AY51" s="65"/>
      <c r="AZ51" s="65"/>
      <c r="BA51" s="64"/>
      <c r="BB51" s="63"/>
      <c r="BC51" s="62"/>
      <c r="BD51" s="62"/>
      <c r="BE51" s="61"/>
    </row>
    <row r="52" spans="2:58" s="7" customFormat="1" ht="39.950000000000003" customHeight="1" x14ac:dyDescent="0.2">
      <c r="B52" s="615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5" t="s">
        <v>11</v>
      </c>
      <c r="U52" s="70"/>
      <c r="V52" s="251"/>
      <c r="W52" s="59"/>
      <c r="X52" s="59"/>
      <c r="Y52" s="58"/>
      <c r="Z52" s="58"/>
      <c r="AA52" s="58"/>
      <c r="AB52" s="605"/>
      <c r="AC52" s="606"/>
      <c r="AD52" s="607"/>
      <c r="AE52" s="476" t="s">
        <v>10</v>
      </c>
      <c r="AF52" s="477"/>
      <c r="AG52" s="477"/>
      <c r="AH52" s="477"/>
      <c r="AI52" s="477"/>
      <c r="AJ52" s="477"/>
      <c r="AK52" s="477"/>
      <c r="AL52" s="477"/>
      <c r="AM52" s="477"/>
      <c r="AN52" s="477"/>
      <c r="AO52" s="478"/>
      <c r="AP52" s="66">
        <f t="shared" si="17"/>
        <v>5</v>
      </c>
      <c r="AQ52" s="65"/>
      <c r="AR52" s="65"/>
      <c r="AS52" s="65"/>
      <c r="AT52" s="68"/>
      <c r="AU52" s="65"/>
      <c r="AV52" s="65"/>
      <c r="AW52" s="67"/>
      <c r="AX52" s="66">
        <v>3</v>
      </c>
      <c r="AY52" s="65"/>
      <c r="AZ52" s="65"/>
      <c r="BA52" s="64"/>
      <c r="BB52" s="63">
        <v>2</v>
      </c>
      <c r="BC52" s="62"/>
      <c r="BD52" s="62"/>
      <c r="BE52" s="61"/>
    </row>
    <row r="53" spans="2:58" s="7" customFormat="1" ht="39.950000000000003" customHeight="1" thickBot="1" x14ac:dyDescent="0.25">
      <c r="B53" s="615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475" t="s">
        <v>9</v>
      </c>
      <c r="U53" s="475"/>
      <c r="V53" s="475"/>
      <c r="W53" s="59"/>
      <c r="X53" s="59"/>
      <c r="Y53" s="58"/>
      <c r="Z53" s="58"/>
      <c r="AA53" s="58"/>
      <c r="AB53" s="608"/>
      <c r="AC53" s="609"/>
      <c r="AD53" s="610"/>
      <c r="AE53" s="611" t="s">
        <v>8</v>
      </c>
      <c r="AF53" s="612"/>
      <c r="AG53" s="612"/>
      <c r="AH53" s="612"/>
      <c r="AI53" s="612"/>
      <c r="AJ53" s="612"/>
      <c r="AK53" s="612"/>
      <c r="AL53" s="612"/>
      <c r="AM53" s="612"/>
      <c r="AN53" s="612"/>
      <c r="AO53" s="613"/>
      <c r="AP53" s="55">
        <f t="shared" si="17"/>
        <v>1</v>
      </c>
      <c r="AQ53" s="54"/>
      <c r="AR53" s="54"/>
      <c r="AS53" s="54"/>
      <c r="AT53" s="57"/>
      <c r="AU53" s="54"/>
      <c r="AV53" s="54"/>
      <c r="AW53" s="56"/>
      <c r="AX53" s="55"/>
      <c r="AY53" s="54"/>
      <c r="AZ53" s="54"/>
      <c r="BA53" s="53"/>
      <c r="BB53" s="52">
        <v>1</v>
      </c>
      <c r="BC53" s="51"/>
      <c r="BD53" s="51"/>
      <c r="BE53" s="50"/>
    </row>
    <row r="54" spans="2:58" s="7" customFormat="1" ht="66.75" customHeight="1" thickBot="1" x14ac:dyDescent="0.25">
      <c r="W54" s="49"/>
      <c r="X54" s="49"/>
      <c r="Y54" s="49"/>
      <c r="Z54" s="49"/>
      <c r="AA54" s="49"/>
      <c r="AB54" s="49"/>
      <c r="AC54" s="49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</row>
    <row r="55" spans="2:58" s="7" customFormat="1" ht="39.950000000000003" customHeight="1" thickBot="1" x14ac:dyDescent="0.5">
      <c r="B55" s="413" t="s">
        <v>205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685" t="s">
        <v>206</v>
      </c>
      <c r="U55" s="686"/>
      <c r="V55" s="686"/>
      <c r="W55" s="686"/>
      <c r="X55" s="686"/>
      <c r="Y55" s="686"/>
      <c r="Z55" s="686"/>
      <c r="AA55" s="686"/>
      <c r="AB55" s="686"/>
      <c r="AC55" s="686"/>
      <c r="AD55" s="687"/>
      <c r="AE55" s="685" t="s">
        <v>207</v>
      </c>
      <c r="AF55" s="688"/>
      <c r="AG55" s="688"/>
      <c r="AH55" s="688"/>
      <c r="AI55" s="688"/>
      <c r="AJ55" s="688"/>
      <c r="AK55" s="688"/>
      <c r="AL55" s="688"/>
      <c r="AM55" s="688"/>
      <c r="AN55" s="688"/>
      <c r="AO55" s="688"/>
      <c r="AP55" s="688"/>
      <c r="AQ55" s="688"/>
      <c r="AR55" s="688"/>
      <c r="AS55" s="688"/>
      <c r="AT55" s="688"/>
      <c r="AU55" s="688"/>
      <c r="AV55" s="688"/>
      <c r="AW55" s="688"/>
      <c r="AX55" s="688"/>
      <c r="AY55" s="688"/>
      <c r="AZ55" s="688"/>
      <c r="BA55" s="688"/>
      <c r="BB55" s="688"/>
      <c r="BC55" s="688"/>
      <c r="BD55" s="686"/>
      <c r="BE55" s="687"/>
    </row>
    <row r="56" spans="2:58" s="7" customFormat="1" ht="39.950000000000003" customHeight="1" x14ac:dyDescent="0.45">
      <c r="B56" s="33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49"/>
      <c r="U56" s="449"/>
      <c r="V56" s="449"/>
      <c r="W56" s="449"/>
      <c r="X56" s="449"/>
      <c r="Y56" s="449"/>
      <c r="Z56" s="449"/>
      <c r="AA56" s="449"/>
      <c r="AB56" s="449"/>
      <c r="AC56" s="449"/>
      <c r="AD56" s="449"/>
      <c r="AE56" s="449"/>
      <c r="AF56" s="450"/>
      <c r="AG56" s="450"/>
      <c r="AH56" s="450"/>
      <c r="AI56" s="450"/>
      <c r="AJ56" s="450"/>
      <c r="AK56" s="450"/>
      <c r="AL56" s="450"/>
      <c r="AM56" s="450"/>
      <c r="AN56" s="450"/>
      <c r="AO56" s="450"/>
      <c r="AP56" s="450"/>
      <c r="AQ56" s="450"/>
      <c r="AR56" s="450"/>
      <c r="AS56" s="450"/>
      <c r="AT56" s="450"/>
      <c r="AU56" s="450"/>
      <c r="AV56" s="450"/>
      <c r="AW56" s="450"/>
      <c r="AX56" s="450"/>
      <c r="AY56" s="450"/>
      <c r="AZ56" s="450"/>
      <c r="BA56" s="450"/>
      <c r="BB56" s="450"/>
      <c r="BC56" s="450"/>
      <c r="BD56" s="449"/>
      <c r="BE56" s="449"/>
    </row>
    <row r="57" spans="2:58" s="7" customFormat="1" ht="33.75" customHeight="1" x14ac:dyDescent="0.2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V57" s="45"/>
      <c r="W57" s="45"/>
      <c r="X57" s="45"/>
      <c r="Y57" s="11"/>
      <c r="Z57" s="11"/>
      <c r="AA57" s="11"/>
      <c r="AB57" s="11"/>
      <c r="AC57" s="11"/>
      <c r="AD57" s="11"/>
      <c r="AE57" s="11"/>
      <c r="AF57" s="601" t="s">
        <v>7</v>
      </c>
      <c r="AG57" s="601"/>
      <c r="AH57" s="601"/>
      <c r="AI57" s="601"/>
      <c r="AJ57" s="601"/>
      <c r="AK57" s="601"/>
      <c r="AL57" s="601"/>
      <c r="AM57" s="601"/>
      <c r="AN57" s="601"/>
      <c r="AO57" s="601"/>
      <c r="AP57" s="601"/>
      <c r="AQ57" s="601"/>
      <c r="AR57" s="601"/>
      <c r="AS57" s="601"/>
      <c r="AT57" s="601"/>
      <c r="AU57" s="601"/>
      <c r="AV57" s="601"/>
      <c r="AW57" s="601"/>
      <c r="AX57" s="601"/>
      <c r="AY57" s="601"/>
      <c r="AZ57" s="601"/>
      <c r="BA57" s="601"/>
      <c r="BB57" s="601"/>
      <c r="BC57" s="601"/>
      <c r="BD57" s="44"/>
    </row>
    <row r="58" spans="2:58" s="7" customFormat="1" ht="135.75" customHeight="1" x14ac:dyDescent="0.5">
      <c r="U58" s="32"/>
      <c r="V58" s="43" t="s">
        <v>6</v>
      </c>
      <c r="W58" s="26"/>
      <c r="X58" s="39"/>
      <c r="Y58" s="38"/>
      <c r="Z58" s="38"/>
      <c r="AA58" s="37" t="s">
        <v>5</v>
      </c>
      <c r="AB58" s="42"/>
      <c r="AC58" s="35"/>
      <c r="AD58" s="34" t="s">
        <v>4</v>
      </c>
      <c r="AE58" s="41"/>
      <c r="AF58" s="23"/>
      <c r="AH58" s="40"/>
      <c r="AI58" s="40"/>
      <c r="AJ58" s="472" t="s">
        <v>3</v>
      </c>
      <c r="AK58" s="472"/>
      <c r="AL58" s="472"/>
      <c r="AM58" s="472"/>
      <c r="AN58" s="472"/>
      <c r="AO58" s="472"/>
      <c r="AP58" s="472"/>
      <c r="AQ58" s="472"/>
      <c r="AR58" s="39"/>
      <c r="AS58" s="39"/>
      <c r="AT58" s="38"/>
      <c r="AU58" s="37" t="s">
        <v>2</v>
      </c>
      <c r="AV58" s="35"/>
      <c r="AW58" s="35"/>
      <c r="AX58" s="36"/>
      <c r="AY58" s="35"/>
      <c r="AZ58" s="34"/>
      <c r="BA58" s="33"/>
    </row>
    <row r="59" spans="2:58" s="7" customFormat="1" ht="24.95" customHeight="1" x14ac:dyDescent="0.4">
      <c r="U59" s="32"/>
      <c r="V59" s="31"/>
      <c r="W59" s="26"/>
      <c r="X59" s="30"/>
      <c r="Y59" s="24"/>
      <c r="Z59" s="24"/>
      <c r="AA59" s="23"/>
      <c r="AB59" s="29"/>
      <c r="AC59" s="21"/>
      <c r="AD59" s="23"/>
      <c r="AE59" s="28"/>
      <c r="AF59" s="23"/>
      <c r="AH59" s="11"/>
      <c r="AI59" s="11"/>
      <c r="AJ59" s="11"/>
      <c r="AK59" s="8"/>
      <c r="AL59" s="8"/>
      <c r="AM59" s="8"/>
      <c r="AN59" s="11"/>
      <c r="AO59" s="27"/>
      <c r="AP59" s="26"/>
      <c r="AQ59" s="26"/>
      <c r="AR59" s="25"/>
      <c r="AS59" s="25"/>
      <c r="AT59" s="24"/>
      <c r="AU59" s="23"/>
      <c r="AV59" s="21"/>
      <c r="AW59" s="21"/>
      <c r="AX59" s="22"/>
      <c r="AY59" s="21"/>
      <c r="AZ59" s="20"/>
      <c r="BA59" s="19"/>
    </row>
    <row r="60" spans="2:58" s="13" customFormat="1" ht="39.75" customHeight="1" x14ac:dyDescent="0.2">
      <c r="B60" s="471" t="s">
        <v>1</v>
      </c>
      <c r="C60" s="471"/>
      <c r="D60" s="471"/>
      <c r="E60" s="471"/>
      <c r="F60" s="471"/>
      <c r="G60" s="471"/>
      <c r="H60" s="471"/>
      <c r="I60" s="471"/>
      <c r="J60" s="471"/>
      <c r="K60" s="471"/>
      <c r="L60" s="471"/>
      <c r="M60" s="471"/>
      <c r="N60" s="471"/>
      <c r="O60" s="471"/>
      <c r="P60" s="471"/>
      <c r="Q60" s="471"/>
      <c r="R60" s="471"/>
      <c r="S60" s="471"/>
      <c r="T60" s="471"/>
      <c r="U60" s="471"/>
      <c r="V60" s="471"/>
      <c r="W60" s="471"/>
      <c r="X60" s="471"/>
      <c r="Y60" s="471"/>
      <c r="Z60" s="471"/>
      <c r="AA60" s="471"/>
      <c r="AB60" s="471"/>
      <c r="AC60" s="471"/>
      <c r="AE60" s="14"/>
      <c r="AF60" s="14"/>
      <c r="AH60" s="18"/>
      <c r="AI60" s="18"/>
      <c r="AJ60" s="18"/>
      <c r="AK60" s="18"/>
      <c r="AL60" s="18"/>
      <c r="AM60" s="18"/>
      <c r="AN60" s="18"/>
      <c r="AO60" s="14"/>
      <c r="AP60" s="17"/>
      <c r="AQ60" s="14"/>
      <c r="AS60" s="16"/>
      <c r="AU60" s="15"/>
      <c r="AW60" s="14"/>
      <c r="AX60" s="14"/>
      <c r="AY60" s="14"/>
      <c r="AZ60" s="14"/>
    </row>
    <row r="61" spans="2:58" s="7" customFormat="1" ht="14.25" customHeight="1" x14ac:dyDescent="0.2">
      <c r="V61" s="8"/>
      <c r="W61" s="8"/>
      <c r="X61" s="8"/>
      <c r="Y61" s="12"/>
      <c r="Z61" s="12"/>
      <c r="AA61" s="12"/>
      <c r="AB61" s="12"/>
      <c r="AC61" s="12"/>
      <c r="AD61" s="12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8"/>
      <c r="AT61" s="8"/>
      <c r="AU61" s="8"/>
      <c r="AV61" s="8"/>
      <c r="AW61" s="8"/>
      <c r="AX61" s="8"/>
      <c r="AY61" s="8"/>
      <c r="AZ61" s="8"/>
      <c r="BA61" s="8"/>
    </row>
    <row r="62" spans="2:58" s="7" customFormat="1" ht="60" customHeight="1" x14ac:dyDescent="0.8">
      <c r="B62" s="593"/>
      <c r="C62" s="594"/>
      <c r="D62" s="594"/>
      <c r="E62" s="594"/>
      <c r="F62" s="594"/>
      <c r="G62" s="594"/>
      <c r="H62" s="594"/>
      <c r="I62" s="594"/>
      <c r="J62" s="594"/>
      <c r="K62" s="594"/>
      <c r="L62" s="594"/>
      <c r="M62" s="594"/>
      <c r="N62" s="594"/>
      <c r="O62" s="594"/>
      <c r="P62" s="594"/>
      <c r="Q62" s="594"/>
      <c r="R62" s="594"/>
      <c r="S62" s="594"/>
      <c r="T62" s="594"/>
      <c r="U62" s="594"/>
      <c r="V62" s="594"/>
      <c r="W62" s="594"/>
      <c r="X62" s="594"/>
      <c r="Y62" s="594"/>
      <c r="Z62" s="594"/>
      <c r="AA62" s="594"/>
      <c r="AB62" s="594"/>
      <c r="AC62" s="594"/>
      <c r="AD62" s="12"/>
      <c r="AE62" s="11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8"/>
      <c r="AT62" s="9"/>
      <c r="AU62" s="9"/>
      <c r="AV62" s="9"/>
      <c r="AW62" s="9"/>
      <c r="AX62" s="9"/>
      <c r="AY62" s="9"/>
      <c r="AZ62" s="8"/>
      <c r="BA62" s="8"/>
      <c r="BF62" s="7" t="s">
        <v>0</v>
      </c>
    </row>
    <row r="63" spans="2:58" ht="90" customHeight="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6" spans="42:52" ht="81.75" customHeight="1" x14ac:dyDescent="0.2"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</sheetData>
  <mergeCells count="121">
    <mergeCell ref="T41:U41"/>
    <mergeCell ref="W41:AD41"/>
    <mergeCell ref="T42:U42"/>
    <mergeCell ref="W42:AD42"/>
    <mergeCell ref="T43:AC43"/>
    <mergeCell ref="B44:AD44"/>
    <mergeCell ref="B36:BE36"/>
    <mergeCell ref="B37:BE37"/>
    <mergeCell ref="T38:V38"/>
    <mergeCell ref="W38:AD38"/>
    <mergeCell ref="T39:AC39"/>
    <mergeCell ref="T40:BE40"/>
    <mergeCell ref="AF57:BC57"/>
    <mergeCell ref="AJ58:AQ58"/>
    <mergeCell ref="B60:AC60"/>
    <mergeCell ref="B62:AC62"/>
    <mergeCell ref="AE49:AO49"/>
    <mergeCell ref="T50:U50"/>
    <mergeCell ref="AE50:AO50"/>
    <mergeCell ref="T51:U51"/>
    <mergeCell ref="AE51:AO51"/>
    <mergeCell ref="AE52:AO52"/>
    <mergeCell ref="T55:AD55"/>
    <mergeCell ref="AE55:BE55"/>
    <mergeCell ref="B45:AD45"/>
    <mergeCell ref="B46:B53"/>
    <mergeCell ref="U46:V46"/>
    <mergeCell ref="AB46:AD53"/>
    <mergeCell ref="AE46:AO46"/>
    <mergeCell ref="U47:V47"/>
    <mergeCell ref="AE47:AO47"/>
    <mergeCell ref="U48:V48"/>
    <mergeCell ref="AE48:AO48"/>
    <mergeCell ref="U49:V49"/>
    <mergeCell ref="T53:V53"/>
    <mergeCell ref="AE53:AO53"/>
    <mergeCell ref="B34:AD34"/>
    <mergeCell ref="B35:AD35"/>
    <mergeCell ref="T31:V31"/>
    <mergeCell ref="W31:AD31"/>
    <mergeCell ref="T32:V32"/>
    <mergeCell ref="W32:AD32"/>
    <mergeCell ref="T33:V33"/>
    <mergeCell ref="W33:AD33"/>
    <mergeCell ref="T28:V28"/>
    <mergeCell ref="W28:AD28"/>
    <mergeCell ref="T29:V29"/>
    <mergeCell ref="W29:AD29"/>
    <mergeCell ref="T30:V30"/>
    <mergeCell ref="W30:AD30"/>
    <mergeCell ref="B25:AD25"/>
    <mergeCell ref="B26:BE26"/>
    <mergeCell ref="T27:V27"/>
    <mergeCell ref="W27:AD27"/>
    <mergeCell ref="T23:V23"/>
    <mergeCell ref="W23:AD23"/>
    <mergeCell ref="T24:V24"/>
    <mergeCell ref="W24:AD24"/>
    <mergeCell ref="B19:BE19"/>
    <mergeCell ref="BI19:BI21"/>
    <mergeCell ref="B20:BE20"/>
    <mergeCell ref="T21:V21"/>
    <mergeCell ref="W21:AD21"/>
    <mergeCell ref="T22:V22"/>
    <mergeCell ref="W22:AD22"/>
    <mergeCell ref="BK15:BK17"/>
    <mergeCell ref="AX16:AX17"/>
    <mergeCell ref="AY16:BA16"/>
    <mergeCell ref="BB16:BB17"/>
    <mergeCell ref="BC16:BE16"/>
    <mergeCell ref="T18:V18"/>
    <mergeCell ref="W18:AD18"/>
    <mergeCell ref="AW14:AW17"/>
    <mergeCell ref="AX14:BA14"/>
    <mergeCell ref="BB14:BE14"/>
    <mergeCell ref="AH15:AI16"/>
    <mergeCell ref="AJ15:AK16"/>
    <mergeCell ref="AL15:AM16"/>
    <mergeCell ref="AN15:AN17"/>
    <mergeCell ref="AX15:BA15"/>
    <mergeCell ref="BB15:BE15"/>
    <mergeCell ref="AQ14:AQ17"/>
    <mergeCell ref="AR14:AR17"/>
    <mergeCell ref="T8:V8"/>
    <mergeCell ref="W8:AC8"/>
    <mergeCell ref="AD8:AS8"/>
    <mergeCell ref="AZ8:BE8"/>
    <mergeCell ref="W9:Z9"/>
    <mergeCell ref="AS14:AS17"/>
    <mergeCell ref="AT14:AT17"/>
    <mergeCell ref="AU14:AU17"/>
    <mergeCell ref="AV14:AV17"/>
    <mergeCell ref="AO11:AO17"/>
    <mergeCell ref="AP11:AW13"/>
    <mergeCell ref="AX11:BE11"/>
    <mergeCell ref="AX12:BE12"/>
    <mergeCell ref="AX13:BE13"/>
    <mergeCell ref="B1:BA1"/>
    <mergeCell ref="B2:BA2"/>
    <mergeCell ref="B3:BA3"/>
    <mergeCell ref="T4:U4"/>
    <mergeCell ref="X4:AO4"/>
    <mergeCell ref="B5:V5"/>
    <mergeCell ref="X5:AQ5"/>
    <mergeCell ref="AZ5:BC5"/>
    <mergeCell ref="B11:B17"/>
    <mergeCell ref="T11:V17"/>
    <mergeCell ref="W11:AD17"/>
    <mergeCell ref="AE11:AF13"/>
    <mergeCell ref="AG11:AN13"/>
    <mergeCell ref="W6:AB6"/>
    <mergeCell ref="AD6:AS6"/>
    <mergeCell ref="AZ6:BC6"/>
    <mergeCell ref="A7:V7"/>
    <mergeCell ref="W7:AS7"/>
    <mergeCell ref="AZ7:BD7"/>
    <mergeCell ref="AE14:AE17"/>
    <mergeCell ref="AF14:AF17"/>
    <mergeCell ref="AG14:AG17"/>
    <mergeCell ref="AH14:AN14"/>
    <mergeCell ref="AP14:AP17"/>
  </mergeCells>
  <pageMargins left="0.39370078740157483" right="0.19685039370078741" top="0.39370078740157483" bottom="0" header="0" footer="0"/>
  <pageSetup paperSize="9" scale="1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7"/>
  <sheetViews>
    <sheetView topLeftCell="A16" zoomScale="40" zoomScaleNormal="40" zoomScaleSheetLayoutView="25" workbookViewId="0">
      <selection activeCell="T29" sqref="T29:V29"/>
    </sheetView>
  </sheetViews>
  <sheetFormatPr defaultColWidth="10.140625" defaultRowHeight="12.75" x14ac:dyDescent="0.2"/>
  <cols>
    <col min="1" max="1" width="23.42578125" style="1" customWidth="1"/>
    <col min="2" max="2" width="10.28515625" style="1" customWidth="1"/>
    <col min="3" max="19" width="6.28515625" style="1" hidden="1" customWidth="1"/>
    <col min="20" max="20" width="42.140625" style="1" customWidth="1"/>
    <col min="21" max="21" width="65.85546875" style="6" customWidth="1"/>
    <col min="22" max="22" width="44" style="5" customWidth="1"/>
    <col min="23" max="23" width="12.7109375" style="4" customWidth="1"/>
    <col min="24" max="24" width="25.7109375" style="3" customWidth="1"/>
    <col min="25" max="27" width="12.7109375" style="3" customWidth="1"/>
    <col min="28" max="28" width="16.7109375" style="3" customWidth="1"/>
    <col min="29" max="29" width="13.5703125" style="3" customWidth="1"/>
    <col min="30" max="30" width="12.7109375" style="2" hidden="1" customWidth="1"/>
    <col min="31" max="31" width="13.85546875" style="2" customWidth="1"/>
    <col min="32" max="32" width="16" style="2" customWidth="1"/>
    <col min="33" max="33" width="11.7109375" style="2" customWidth="1"/>
    <col min="34" max="35" width="10.7109375" style="2" customWidth="1"/>
    <col min="36" max="36" width="12.140625" style="2" customWidth="1"/>
    <col min="37" max="37" width="17" style="2" customWidth="1"/>
    <col min="38" max="39" width="13.5703125" style="2" customWidth="1"/>
    <col min="40" max="40" width="15.7109375" style="2" customWidth="1"/>
    <col min="41" max="41" width="12.7109375" style="2" customWidth="1"/>
    <col min="42" max="42" width="10.7109375" style="1" customWidth="1"/>
    <col min="43" max="43" width="11.85546875" style="1" customWidth="1"/>
    <col min="44" max="50" width="10.7109375" style="1" customWidth="1"/>
    <col min="51" max="51" width="11.85546875" style="1" customWidth="1"/>
    <col min="52" max="54" width="10.7109375" style="1" customWidth="1"/>
    <col min="55" max="55" width="13.42578125" style="1" customWidth="1"/>
    <col min="56" max="56" width="10.7109375" style="1" customWidth="1"/>
    <col min="57" max="57" width="10.140625" style="1" customWidth="1"/>
    <col min="58" max="58" width="8.28515625" style="1" customWidth="1"/>
    <col min="59" max="59" width="10.140625" style="1" customWidth="1"/>
    <col min="60" max="60" width="1.140625" style="1" customWidth="1"/>
    <col min="61" max="256" width="10.140625" style="1"/>
    <col min="257" max="257" width="23.42578125" style="1" customWidth="1"/>
    <col min="258" max="258" width="7.7109375" style="1" customWidth="1"/>
    <col min="259" max="275" width="0" style="1" hidden="1" customWidth="1"/>
    <col min="276" max="276" width="42.140625" style="1" customWidth="1"/>
    <col min="277" max="277" width="65.85546875" style="1" customWidth="1"/>
    <col min="278" max="278" width="44" style="1" customWidth="1"/>
    <col min="279" max="279" width="12.7109375" style="1" customWidth="1"/>
    <col min="280" max="280" width="25.7109375" style="1" customWidth="1"/>
    <col min="281" max="283" width="12.7109375" style="1" customWidth="1"/>
    <col min="284" max="284" width="16.7109375" style="1" customWidth="1"/>
    <col min="285" max="285" width="13.5703125" style="1" customWidth="1"/>
    <col min="286" max="286" width="0" style="1" hidden="1" customWidth="1"/>
    <col min="287" max="287" width="13.85546875" style="1" customWidth="1"/>
    <col min="288" max="288" width="16" style="1" customWidth="1"/>
    <col min="289" max="289" width="11.7109375" style="1" customWidth="1"/>
    <col min="290" max="291" width="10.7109375" style="1" customWidth="1"/>
    <col min="292" max="292" width="12.140625" style="1" customWidth="1"/>
    <col min="293" max="293" width="17" style="1" customWidth="1"/>
    <col min="294" max="295" width="13.5703125" style="1" customWidth="1"/>
    <col min="296" max="296" width="15.7109375" style="1" customWidth="1"/>
    <col min="297" max="297" width="12.7109375" style="1" customWidth="1"/>
    <col min="298" max="298" width="10.7109375" style="1" customWidth="1"/>
    <col min="299" max="299" width="11.85546875" style="1" customWidth="1"/>
    <col min="300" max="306" width="10.7109375" style="1" customWidth="1"/>
    <col min="307" max="307" width="11.85546875" style="1" customWidth="1"/>
    <col min="308" max="310" width="10.7109375" style="1" customWidth="1"/>
    <col min="311" max="311" width="13.42578125" style="1" customWidth="1"/>
    <col min="312" max="312" width="10.7109375" style="1" customWidth="1"/>
    <col min="313" max="313" width="10.140625" style="1" customWidth="1"/>
    <col min="314" max="314" width="8.28515625" style="1" customWidth="1"/>
    <col min="315" max="315" width="10.140625" style="1" customWidth="1"/>
    <col min="316" max="316" width="1.140625" style="1" customWidth="1"/>
    <col min="317" max="512" width="10.140625" style="1"/>
    <col min="513" max="513" width="23.42578125" style="1" customWidth="1"/>
    <col min="514" max="514" width="7.7109375" style="1" customWidth="1"/>
    <col min="515" max="531" width="0" style="1" hidden="1" customWidth="1"/>
    <col min="532" max="532" width="42.140625" style="1" customWidth="1"/>
    <col min="533" max="533" width="65.85546875" style="1" customWidth="1"/>
    <col min="534" max="534" width="44" style="1" customWidth="1"/>
    <col min="535" max="535" width="12.7109375" style="1" customWidth="1"/>
    <col min="536" max="536" width="25.7109375" style="1" customWidth="1"/>
    <col min="537" max="539" width="12.7109375" style="1" customWidth="1"/>
    <col min="540" max="540" width="16.7109375" style="1" customWidth="1"/>
    <col min="541" max="541" width="13.5703125" style="1" customWidth="1"/>
    <col min="542" max="542" width="0" style="1" hidden="1" customWidth="1"/>
    <col min="543" max="543" width="13.85546875" style="1" customWidth="1"/>
    <col min="544" max="544" width="16" style="1" customWidth="1"/>
    <col min="545" max="545" width="11.7109375" style="1" customWidth="1"/>
    <col min="546" max="547" width="10.7109375" style="1" customWidth="1"/>
    <col min="548" max="548" width="12.140625" style="1" customWidth="1"/>
    <col min="549" max="549" width="17" style="1" customWidth="1"/>
    <col min="550" max="551" width="13.5703125" style="1" customWidth="1"/>
    <col min="552" max="552" width="15.7109375" style="1" customWidth="1"/>
    <col min="553" max="553" width="12.7109375" style="1" customWidth="1"/>
    <col min="554" max="554" width="10.7109375" style="1" customWidth="1"/>
    <col min="555" max="555" width="11.85546875" style="1" customWidth="1"/>
    <col min="556" max="562" width="10.7109375" style="1" customWidth="1"/>
    <col min="563" max="563" width="11.85546875" style="1" customWidth="1"/>
    <col min="564" max="566" width="10.7109375" style="1" customWidth="1"/>
    <col min="567" max="567" width="13.42578125" style="1" customWidth="1"/>
    <col min="568" max="568" width="10.7109375" style="1" customWidth="1"/>
    <col min="569" max="569" width="10.140625" style="1" customWidth="1"/>
    <col min="570" max="570" width="8.28515625" style="1" customWidth="1"/>
    <col min="571" max="571" width="10.140625" style="1" customWidth="1"/>
    <col min="572" max="572" width="1.140625" style="1" customWidth="1"/>
    <col min="573" max="768" width="10.140625" style="1"/>
    <col min="769" max="769" width="23.42578125" style="1" customWidth="1"/>
    <col min="770" max="770" width="7.7109375" style="1" customWidth="1"/>
    <col min="771" max="787" width="0" style="1" hidden="1" customWidth="1"/>
    <col min="788" max="788" width="42.140625" style="1" customWidth="1"/>
    <col min="789" max="789" width="65.85546875" style="1" customWidth="1"/>
    <col min="790" max="790" width="44" style="1" customWidth="1"/>
    <col min="791" max="791" width="12.7109375" style="1" customWidth="1"/>
    <col min="792" max="792" width="25.7109375" style="1" customWidth="1"/>
    <col min="793" max="795" width="12.7109375" style="1" customWidth="1"/>
    <col min="796" max="796" width="16.7109375" style="1" customWidth="1"/>
    <col min="797" max="797" width="13.5703125" style="1" customWidth="1"/>
    <col min="798" max="798" width="0" style="1" hidden="1" customWidth="1"/>
    <col min="799" max="799" width="13.85546875" style="1" customWidth="1"/>
    <col min="800" max="800" width="16" style="1" customWidth="1"/>
    <col min="801" max="801" width="11.7109375" style="1" customWidth="1"/>
    <col min="802" max="803" width="10.7109375" style="1" customWidth="1"/>
    <col min="804" max="804" width="12.140625" style="1" customWidth="1"/>
    <col min="805" max="805" width="17" style="1" customWidth="1"/>
    <col min="806" max="807" width="13.5703125" style="1" customWidth="1"/>
    <col min="808" max="808" width="15.7109375" style="1" customWidth="1"/>
    <col min="809" max="809" width="12.7109375" style="1" customWidth="1"/>
    <col min="810" max="810" width="10.7109375" style="1" customWidth="1"/>
    <col min="811" max="811" width="11.85546875" style="1" customWidth="1"/>
    <col min="812" max="818" width="10.7109375" style="1" customWidth="1"/>
    <col min="819" max="819" width="11.85546875" style="1" customWidth="1"/>
    <col min="820" max="822" width="10.7109375" style="1" customWidth="1"/>
    <col min="823" max="823" width="13.42578125" style="1" customWidth="1"/>
    <col min="824" max="824" width="10.7109375" style="1" customWidth="1"/>
    <col min="825" max="825" width="10.140625" style="1" customWidth="1"/>
    <col min="826" max="826" width="8.28515625" style="1" customWidth="1"/>
    <col min="827" max="827" width="10.140625" style="1" customWidth="1"/>
    <col min="828" max="828" width="1.140625" style="1" customWidth="1"/>
    <col min="829" max="1024" width="10.140625" style="1"/>
    <col min="1025" max="1025" width="23.42578125" style="1" customWidth="1"/>
    <col min="1026" max="1026" width="7.7109375" style="1" customWidth="1"/>
    <col min="1027" max="1043" width="0" style="1" hidden="1" customWidth="1"/>
    <col min="1044" max="1044" width="42.140625" style="1" customWidth="1"/>
    <col min="1045" max="1045" width="65.85546875" style="1" customWidth="1"/>
    <col min="1046" max="1046" width="44" style="1" customWidth="1"/>
    <col min="1047" max="1047" width="12.7109375" style="1" customWidth="1"/>
    <col min="1048" max="1048" width="25.7109375" style="1" customWidth="1"/>
    <col min="1049" max="1051" width="12.7109375" style="1" customWidth="1"/>
    <col min="1052" max="1052" width="16.7109375" style="1" customWidth="1"/>
    <col min="1053" max="1053" width="13.5703125" style="1" customWidth="1"/>
    <col min="1054" max="1054" width="0" style="1" hidden="1" customWidth="1"/>
    <col min="1055" max="1055" width="13.85546875" style="1" customWidth="1"/>
    <col min="1056" max="1056" width="16" style="1" customWidth="1"/>
    <col min="1057" max="1057" width="11.7109375" style="1" customWidth="1"/>
    <col min="1058" max="1059" width="10.7109375" style="1" customWidth="1"/>
    <col min="1060" max="1060" width="12.140625" style="1" customWidth="1"/>
    <col min="1061" max="1061" width="17" style="1" customWidth="1"/>
    <col min="1062" max="1063" width="13.5703125" style="1" customWidth="1"/>
    <col min="1064" max="1064" width="15.7109375" style="1" customWidth="1"/>
    <col min="1065" max="1065" width="12.7109375" style="1" customWidth="1"/>
    <col min="1066" max="1066" width="10.7109375" style="1" customWidth="1"/>
    <col min="1067" max="1067" width="11.85546875" style="1" customWidth="1"/>
    <col min="1068" max="1074" width="10.7109375" style="1" customWidth="1"/>
    <col min="1075" max="1075" width="11.85546875" style="1" customWidth="1"/>
    <col min="1076" max="1078" width="10.7109375" style="1" customWidth="1"/>
    <col min="1079" max="1079" width="13.42578125" style="1" customWidth="1"/>
    <col min="1080" max="1080" width="10.7109375" style="1" customWidth="1"/>
    <col min="1081" max="1081" width="10.140625" style="1" customWidth="1"/>
    <col min="1082" max="1082" width="8.28515625" style="1" customWidth="1"/>
    <col min="1083" max="1083" width="10.140625" style="1" customWidth="1"/>
    <col min="1084" max="1084" width="1.140625" style="1" customWidth="1"/>
    <col min="1085" max="1280" width="10.140625" style="1"/>
    <col min="1281" max="1281" width="23.42578125" style="1" customWidth="1"/>
    <col min="1282" max="1282" width="7.7109375" style="1" customWidth="1"/>
    <col min="1283" max="1299" width="0" style="1" hidden="1" customWidth="1"/>
    <col min="1300" max="1300" width="42.140625" style="1" customWidth="1"/>
    <col min="1301" max="1301" width="65.85546875" style="1" customWidth="1"/>
    <col min="1302" max="1302" width="44" style="1" customWidth="1"/>
    <col min="1303" max="1303" width="12.7109375" style="1" customWidth="1"/>
    <col min="1304" max="1304" width="25.7109375" style="1" customWidth="1"/>
    <col min="1305" max="1307" width="12.7109375" style="1" customWidth="1"/>
    <col min="1308" max="1308" width="16.7109375" style="1" customWidth="1"/>
    <col min="1309" max="1309" width="13.5703125" style="1" customWidth="1"/>
    <col min="1310" max="1310" width="0" style="1" hidden="1" customWidth="1"/>
    <col min="1311" max="1311" width="13.85546875" style="1" customWidth="1"/>
    <col min="1312" max="1312" width="16" style="1" customWidth="1"/>
    <col min="1313" max="1313" width="11.7109375" style="1" customWidth="1"/>
    <col min="1314" max="1315" width="10.7109375" style="1" customWidth="1"/>
    <col min="1316" max="1316" width="12.140625" style="1" customWidth="1"/>
    <col min="1317" max="1317" width="17" style="1" customWidth="1"/>
    <col min="1318" max="1319" width="13.5703125" style="1" customWidth="1"/>
    <col min="1320" max="1320" width="15.7109375" style="1" customWidth="1"/>
    <col min="1321" max="1321" width="12.7109375" style="1" customWidth="1"/>
    <col min="1322" max="1322" width="10.7109375" style="1" customWidth="1"/>
    <col min="1323" max="1323" width="11.85546875" style="1" customWidth="1"/>
    <col min="1324" max="1330" width="10.7109375" style="1" customWidth="1"/>
    <col min="1331" max="1331" width="11.85546875" style="1" customWidth="1"/>
    <col min="1332" max="1334" width="10.7109375" style="1" customWidth="1"/>
    <col min="1335" max="1335" width="13.42578125" style="1" customWidth="1"/>
    <col min="1336" max="1336" width="10.7109375" style="1" customWidth="1"/>
    <col min="1337" max="1337" width="10.140625" style="1" customWidth="1"/>
    <col min="1338" max="1338" width="8.28515625" style="1" customWidth="1"/>
    <col min="1339" max="1339" width="10.140625" style="1" customWidth="1"/>
    <col min="1340" max="1340" width="1.140625" style="1" customWidth="1"/>
    <col min="1341" max="1536" width="10.140625" style="1"/>
    <col min="1537" max="1537" width="23.42578125" style="1" customWidth="1"/>
    <col min="1538" max="1538" width="7.7109375" style="1" customWidth="1"/>
    <col min="1539" max="1555" width="0" style="1" hidden="1" customWidth="1"/>
    <col min="1556" max="1556" width="42.140625" style="1" customWidth="1"/>
    <col min="1557" max="1557" width="65.85546875" style="1" customWidth="1"/>
    <col min="1558" max="1558" width="44" style="1" customWidth="1"/>
    <col min="1559" max="1559" width="12.7109375" style="1" customWidth="1"/>
    <col min="1560" max="1560" width="25.7109375" style="1" customWidth="1"/>
    <col min="1561" max="1563" width="12.7109375" style="1" customWidth="1"/>
    <col min="1564" max="1564" width="16.7109375" style="1" customWidth="1"/>
    <col min="1565" max="1565" width="13.5703125" style="1" customWidth="1"/>
    <col min="1566" max="1566" width="0" style="1" hidden="1" customWidth="1"/>
    <col min="1567" max="1567" width="13.85546875" style="1" customWidth="1"/>
    <col min="1568" max="1568" width="16" style="1" customWidth="1"/>
    <col min="1569" max="1569" width="11.7109375" style="1" customWidth="1"/>
    <col min="1570" max="1571" width="10.7109375" style="1" customWidth="1"/>
    <col min="1572" max="1572" width="12.140625" style="1" customWidth="1"/>
    <col min="1573" max="1573" width="17" style="1" customWidth="1"/>
    <col min="1574" max="1575" width="13.5703125" style="1" customWidth="1"/>
    <col min="1576" max="1576" width="15.7109375" style="1" customWidth="1"/>
    <col min="1577" max="1577" width="12.7109375" style="1" customWidth="1"/>
    <col min="1578" max="1578" width="10.7109375" style="1" customWidth="1"/>
    <col min="1579" max="1579" width="11.85546875" style="1" customWidth="1"/>
    <col min="1580" max="1586" width="10.7109375" style="1" customWidth="1"/>
    <col min="1587" max="1587" width="11.85546875" style="1" customWidth="1"/>
    <col min="1588" max="1590" width="10.7109375" style="1" customWidth="1"/>
    <col min="1591" max="1591" width="13.42578125" style="1" customWidth="1"/>
    <col min="1592" max="1592" width="10.7109375" style="1" customWidth="1"/>
    <col min="1593" max="1593" width="10.140625" style="1" customWidth="1"/>
    <col min="1594" max="1594" width="8.28515625" style="1" customWidth="1"/>
    <col min="1595" max="1595" width="10.140625" style="1" customWidth="1"/>
    <col min="1596" max="1596" width="1.140625" style="1" customWidth="1"/>
    <col min="1597" max="1792" width="10.140625" style="1"/>
    <col min="1793" max="1793" width="23.42578125" style="1" customWidth="1"/>
    <col min="1794" max="1794" width="7.7109375" style="1" customWidth="1"/>
    <col min="1795" max="1811" width="0" style="1" hidden="1" customWidth="1"/>
    <col min="1812" max="1812" width="42.140625" style="1" customWidth="1"/>
    <col min="1813" max="1813" width="65.85546875" style="1" customWidth="1"/>
    <col min="1814" max="1814" width="44" style="1" customWidth="1"/>
    <col min="1815" max="1815" width="12.7109375" style="1" customWidth="1"/>
    <col min="1816" max="1816" width="25.7109375" style="1" customWidth="1"/>
    <col min="1817" max="1819" width="12.7109375" style="1" customWidth="1"/>
    <col min="1820" max="1820" width="16.7109375" style="1" customWidth="1"/>
    <col min="1821" max="1821" width="13.5703125" style="1" customWidth="1"/>
    <col min="1822" max="1822" width="0" style="1" hidden="1" customWidth="1"/>
    <col min="1823" max="1823" width="13.85546875" style="1" customWidth="1"/>
    <col min="1824" max="1824" width="16" style="1" customWidth="1"/>
    <col min="1825" max="1825" width="11.7109375" style="1" customWidth="1"/>
    <col min="1826" max="1827" width="10.7109375" style="1" customWidth="1"/>
    <col min="1828" max="1828" width="12.140625" style="1" customWidth="1"/>
    <col min="1829" max="1829" width="17" style="1" customWidth="1"/>
    <col min="1830" max="1831" width="13.5703125" style="1" customWidth="1"/>
    <col min="1832" max="1832" width="15.7109375" style="1" customWidth="1"/>
    <col min="1833" max="1833" width="12.7109375" style="1" customWidth="1"/>
    <col min="1834" max="1834" width="10.7109375" style="1" customWidth="1"/>
    <col min="1835" max="1835" width="11.85546875" style="1" customWidth="1"/>
    <col min="1836" max="1842" width="10.7109375" style="1" customWidth="1"/>
    <col min="1843" max="1843" width="11.85546875" style="1" customWidth="1"/>
    <col min="1844" max="1846" width="10.7109375" style="1" customWidth="1"/>
    <col min="1847" max="1847" width="13.42578125" style="1" customWidth="1"/>
    <col min="1848" max="1848" width="10.7109375" style="1" customWidth="1"/>
    <col min="1849" max="1849" width="10.140625" style="1" customWidth="1"/>
    <col min="1850" max="1850" width="8.28515625" style="1" customWidth="1"/>
    <col min="1851" max="1851" width="10.140625" style="1" customWidth="1"/>
    <col min="1852" max="1852" width="1.140625" style="1" customWidth="1"/>
    <col min="1853" max="2048" width="10.140625" style="1"/>
    <col min="2049" max="2049" width="23.42578125" style="1" customWidth="1"/>
    <col min="2050" max="2050" width="7.7109375" style="1" customWidth="1"/>
    <col min="2051" max="2067" width="0" style="1" hidden="1" customWidth="1"/>
    <col min="2068" max="2068" width="42.140625" style="1" customWidth="1"/>
    <col min="2069" max="2069" width="65.85546875" style="1" customWidth="1"/>
    <col min="2070" max="2070" width="44" style="1" customWidth="1"/>
    <col min="2071" max="2071" width="12.7109375" style="1" customWidth="1"/>
    <col min="2072" max="2072" width="25.7109375" style="1" customWidth="1"/>
    <col min="2073" max="2075" width="12.7109375" style="1" customWidth="1"/>
    <col min="2076" max="2076" width="16.7109375" style="1" customWidth="1"/>
    <col min="2077" max="2077" width="13.5703125" style="1" customWidth="1"/>
    <col min="2078" max="2078" width="0" style="1" hidden="1" customWidth="1"/>
    <col min="2079" max="2079" width="13.85546875" style="1" customWidth="1"/>
    <col min="2080" max="2080" width="16" style="1" customWidth="1"/>
    <col min="2081" max="2081" width="11.7109375" style="1" customWidth="1"/>
    <col min="2082" max="2083" width="10.7109375" style="1" customWidth="1"/>
    <col min="2084" max="2084" width="12.140625" style="1" customWidth="1"/>
    <col min="2085" max="2085" width="17" style="1" customWidth="1"/>
    <col min="2086" max="2087" width="13.5703125" style="1" customWidth="1"/>
    <col min="2088" max="2088" width="15.7109375" style="1" customWidth="1"/>
    <col min="2089" max="2089" width="12.7109375" style="1" customWidth="1"/>
    <col min="2090" max="2090" width="10.7109375" style="1" customWidth="1"/>
    <col min="2091" max="2091" width="11.85546875" style="1" customWidth="1"/>
    <col min="2092" max="2098" width="10.7109375" style="1" customWidth="1"/>
    <col min="2099" max="2099" width="11.85546875" style="1" customWidth="1"/>
    <col min="2100" max="2102" width="10.7109375" style="1" customWidth="1"/>
    <col min="2103" max="2103" width="13.42578125" style="1" customWidth="1"/>
    <col min="2104" max="2104" width="10.7109375" style="1" customWidth="1"/>
    <col min="2105" max="2105" width="10.140625" style="1" customWidth="1"/>
    <col min="2106" max="2106" width="8.28515625" style="1" customWidth="1"/>
    <col min="2107" max="2107" width="10.140625" style="1" customWidth="1"/>
    <col min="2108" max="2108" width="1.140625" style="1" customWidth="1"/>
    <col min="2109" max="2304" width="10.140625" style="1"/>
    <col min="2305" max="2305" width="23.42578125" style="1" customWidth="1"/>
    <col min="2306" max="2306" width="7.7109375" style="1" customWidth="1"/>
    <col min="2307" max="2323" width="0" style="1" hidden="1" customWidth="1"/>
    <col min="2324" max="2324" width="42.140625" style="1" customWidth="1"/>
    <col min="2325" max="2325" width="65.85546875" style="1" customWidth="1"/>
    <col min="2326" max="2326" width="44" style="1" customWidth="1"/>
    <col min="2327" max="2327" width="12.7109375" style="1" customWidth="1"/>
    <col min="2328" max="2328" width="25.7109375" style="1" customWidth="1"/>
    <col min="2329" max="2331" width="12.7109375" style="1" customWidth="1"/>
    <col min="2332" max="2332" width="16.7109375" style="1" customWidth="1"/>
    <col min="2333" max="2333" width="13.5703125" style="1" customWidth="1"/>
    <col min="2334" max="2334" width="0" style="1" hidden="1" customWidth="1"/>
    <col min="2335" max="2335" width="13.85546875" style="1" customWidth="1"/>
    <col min="2336" max="2336" width="16" style="1" customWidth="1"/>
    <col min="2337" max="2337" width="11.7109375" style="1" customWidth="1"/>
    <col min="2338" max="2339" width="10.7109375" style="1" customWidth="1"/>
    <col min="2340" max="2340" width="12.140625" style="1" customWidth="1"/>
    <col min="2341" max="2341" width="17" style="1" customWidth="1"/>
    <col min="2342" max="2343" width="13.5703125" style="1" customWidth="1"/>
    <col min="2344" max="2344" width="15.7109375" style="1" customWidth="1"/>
    <col min="2345" max="2345" width="12.7109375" style="1" customWidth="1"/>
    <col min="2346" max="2346" width="10.7109375" style="1" customWidth="1"/>
    <col min="2347" max="2347" width="11.85546875" style="1" customWidth="1"/>
    <col min="2348" max="2354" width="10.7109375" style="1" customWidth="1"/>
    <col min="2355" max="2355" width="11.85546875" style="1" customWidth="1"/>
    <col min="2356" max="2358" width="10.7109375" style="1" customWidth="1"/>
    <col min="2359" max="2359" width="13.42578125" style="1" customWidth="1"/>
    <col min="2360" max="2360" width="10.7109375" style="1" customWidth="1"/>
    <col min="2361" max="2361" width="10.140625" style="1" customWidth="1"/>
    <col min="2362" max="2362" width="8.28515625" style="1" customWidth="1"/>
    <col min="2363" max="2363" width="10.140625" style="1" customWidth="1"/>
    <col min="2364" max="2364" width="1.140625" style="1" customWidth="1"/>
    <col min="2365" max="2560" width="10.140625" style="1"/>
    <col min="2561" max="2561" width="23.42578125" style="1" customWidth="1"/>
    <col min="2562" max="2562" width="7.7109375" style="1" customWidth="1"/>
    <col min="2563" max="2579" width="0" style="1" hidden="1" customWidth="1"/>
    <col min="2580" max="2580" width="42.140625" style="1" customWidth="1"/>
    <col min="2581" max="2581" width="65.85546875" style="1" customWidth="1"/>
    <col min="2582" max="2582" width="44" style="1" customWidth="1"/>
    <col min="2583" max="2583" width="12.7109375" style="1" customWidth="1"/>
    <col min="2584" max="2584" width="25.7109375" style="1" customWidth="1"/>
    <col min="2585" max="2587" width="12.7109375" style="1" customWidth="1"/>
    <col min="2588" max="2588" width="16.7109375" style="1" customWidth="1"/>
    <col min="2589" max="2589" width="13.5703125" style="1" customWidth="1"/>
    <col min="2590" max="2590" width="0" style="1" hidden="1" customWidth="1"/>
    <col min="2591" max="2591" width="13.85546875" style="1" customWidth="1"/>
    <col min="2592" max="2592" width="16" style="1" customWidth="1"/>
    <col min="2593" max="2593" width="11.7109375" style="1" customWidth="1"/>
    <col min="2594" max="2595" width="10.7109375" style="1" customWidth="1"/>
    <col min="2596" max="2596" width="12.140625" style="1" customWidth="1"/>
    <col min="2597" max="2597" width="17" style="1" customWidth="1"/>
    <col min="2598" max="2599" width="13.5703125" style="1" customWidth="1"/>
    <col min="2600" max="2600" width="15.7109375" style="1" customWidth="1"/>
    <col min="2601" max="2601" width="12.7109375" style="1" customWidth="1"/>
    <col min="2602" max="2602" width="10.7109375" style="1" customWidth="1"/>
    <col min="2603" max="2603" width="11.85546875" style="1" customWidth="1"/>
    <col min="2604" max="2610" width="10.7109375" style="1" customWidth="1"/>
    <col min="2611" max="2611" width="11.85546875" style="1" customWidth="1"/>
    <col min="2612" max="2614" width="10.7109375" style="1" customWidth="1"/>
    <col min="2615" max="2615" width="13.42578125" style="1" customWidth="1"/>
    <col min="2616" max="2616" width="10.7109375" style="1" customWidth="1"/>
    <col min="2617" max="2617" width="10.140625" style="1" customWidth="1"/>
    <col min="2618" max="2618" width="8.28515625" style="1" customWidth="1"/>
    <col min="2619" max="2619" width="10.140625" style="1" customWidth="1"/>
    <col min="2620" max="2620" width="1.140625" style="1" customWidth="1"/>
    <col min="2621" max="2816" width="10.140625" style="1"/>
    <col min="2817" max="2817" width="23.42578125" style="1" customWidth="1"/>
    <col min="2818" max="2818" width="7.7109375" style="1" customWidth="1"/>
    <col min="2819" max="2835" width="0" style="1" hidden="1" customWidth="1"/>
    <col min="2836" max="2836" width="42.140625" style="1" customWidth="1"/>
    <col min="2837" max="2837" width="65.85546875" style="1" customWidth="1"/>
    <col min="2838" max="2838" width="44" style="1" customWidth="1"/>
    <col min="2839" max="2839" width="12.7109375" style="1" customWidth="1"/>
    <col min="2840" max="2840" width="25.7109375" style="1" customWidth="1"/>
    <col min="2841" max="2843" width="12.7109375" style="1" customWidth="1"/>
    <col min="2844" max="2844" width="16.7109375" style="1" customWidth="1"/>
    <col min="2845" max="2845" width="13.5703125" style="1" customWidth="1"/>
    <col min="2846" max="2846" width="0" style="1" hidden="1" customWidth="1"/>
    <col min="2847" max="2847" width="13.85546875" style="1" customWidth="1"/>
    <col min="2848" max="2848" width="16" style="1" customWidth="1"/>
    <col min="2849" max="2849" width="11.7109375" style="1" customWidth="1"/>
    <col min="2850" max="2851" width="10.7109375" style="1" customWidth="1"/>
    <col min="2852" max="2852" width="12.140625" style="1" customWidth="1"/>
    <col min="2853" max="2853" width="17" style="1" customWidth="1"/>
    <col min="2854" max="2855" width="13.5703125" style="1" customWidth="1"/>
    <col min="2856" max="2856" width="15.7109375" style="1" customWidth="1"/>
    <col min="2857" max="2857" width="12.7109375" style="1" customWidth="1"/>
    <col min="2858" max="2858" width="10.7109375" style="1" customWidth="1"/>
    <col min="2859" max="2859" width="11.85546875" style="1" customWidth="1"/>
    <col min="2860" max="2866" width="10.7109375" style="1" customWidth="1"/>
    <col min="2867" max="2867" width="11.85546875" style="1" customWidth="1"/>
    <col min="2868" max="2870" width="10.7109375" style="1" customWidth="1"/>
    <col min="2871" max="2871" width="13.42578125" style="1" customWidth="1"/>
    <col min="2872" max="2872" width="10.7109375" style="1" customWidth="1"/>
    <col min="2873" max="2873" width="10.140625" style="1" customWidth="1"/>
    <col min="2874" max="2874" width="8.28515625" style="1" customWidth="1"/>
    <col min="2875" max="2875" width="10.140625" style="1" customWidth="1"/>
    <col min="2876" max="2876" width="1.140625" style="1" customWidth="1"/>
    <col min="2877" max="3072" width="10.140625" style="1"/>
    <col min="3073" max="3073" width="23.42578125" style="1" customWidth="1"/>
    <col min="3074" max="3074" width="7.7109375" style="1" customWidth="1"/>
    <col min="3075" max="3091" width="0" style="1" hidden="1" customWidth="1"/>
    <col min="3092" max="3092" width="42.140625" style="1" customWidth="1"/>
    <col min="3093" max="3093" width="65.85546875" style="1" customWidth="1"/>
    <col min="3094" max="3094" width="44" style="1" customWidth="1"/>
    <col min="3095" max="3095" width="12.7109375" style="1" customWidth="1"/>
    <col min="3096" max="3096" width="25.7109375" style="1" customWidth="1"/>
    <col min="3097" max="3099" width="12.7109375" style="1" customWidth="1"/>
    <col min="3100" max="3100" width="16.7109375" style="1" customWidth="1"/>
    <col min="3101" max="3101" width="13.5703125" style="1" customWidth="1"/>
    <col min="3102" max="3102" width="0" style="1" hidden="1" customWidth="1"/>
    <col min="3103" max="3103" width="13.85546875" style="1" customWidth="1"/>
    <col min="3104" max="3104" width="16" style="1" customWidth="1"/>
    <col min="3105" max="3105" width="11.7109375" style="1" customWidth="1"/>
    <col min="3106" max="3107" width="10.7109375" style="1" customWidth="1"/>
    <col min="3108" max="3108" width="12.140625" style="1" customWidth="1"/>
    <col min="3109" max="3109" width="17" style="1" customWidth="1"/>
    <col min="3110" max="3111" width="13.5703125" style="1" customWidth="1"/>
    <col min="3112" max="3112" width="15.7109375" style="1" customWidth="1"/>
    <col min="3113" max="3113" width="12.7109375" style="1" customWidth="1"/>
    <col min="3114" max="3114" width="10.7109375" style="1" customWidth="1"/>
    <col min="3115" max="3115" width="11.85546875" style="1" customWidth="1"/>
    <col min="3116" max="3122" width="10.7109375" style="1" customWidth="1"/>
    <col min="3123" max="3123" width="11.85546875" style="1" customWidth="1"/>
    <col min="3124" max="3126" width="10.7109375" style="1" customWidth="1"/>
    <col min="3127" max="3127" width="13.42578125" style="1" customWidth="1"/>
    <col min="3128" max="3128" width="10.7109375" style="1" customWidth="1"/>
    <col min="3129" max="3129" width="10.140625" style="1" customWidth="1"/>
    <col min="3130" max="3130" width="8.28515625" style="1" customWidth="1"/>
    <col min="3131" max="3131" width="10.140625" style="1" customWidth="1"/>
    <col min="3132" max="3132" width="1.140625" style="1" customWidth="1"/>
    <col min="3133" max="3328" width="10.140625" style="1"/>
    <col min="3329" max="3329" width="23.42578125" style="1" customWidth="1"/>
    <col min="3330" max="3330" width="7.7109375" style="1" customWidth="1"/>
    <col min="3331" max="3347" width="0" style="1" hidden="1" customWidth="1"/>
    <col min="3348" max="3348" width="42.140625" style="1" customWidth="1"/>
    <col min="3349" max="3349" width="65.85546875" style="1" customWidth="1"/>
    <col min="3350" max="3350" width="44" style="1" customWidth="1"/>
    <col min="3351" max="3351" width="12.7109375" style="1" customWidth="1"/>
    <col min="3352" max="3352" width="25.7109375" style="1" customWidth="1"/>
    <col min="3353" max="3355" width="12.7109375" style="1" customWidth="1"/>
    <col min="3356" max="3356" width="16.7109375" style="1" customWidth="1"/>
    <col min="3357" max="3357" width="13.5703125" style="1" customWidth="1"/>
    <col min="3358" max="3358" width="0" style="1" hidden="1" customWidth="1"/>
    <col min="3359" max="3359" width="13.85546875" style="1" customWidth="1"/>
    <col min="3360" max="3360" width="16" style="1" customWidth="1"/>
    <col min="3361" max="3361" width="11.7109375" style="1" customWidth="1"/>
    <col min="3362" max="3363" width="10.7109375" style="1" customWidth="1"/>
    <col min="3364" max="3364" width="12.140625" style="1" customWidth="1"/>
    <col min="3365" max="3365" width="17" style="1" customWidth="1"/>
    <col min="3366" max="3367" width="13.5703125" style="1" customWidth="1"/>
    <col min="3368" max="3368" width="15.7109375" style="1" customWidth="1"/>
    <col min="3369" max="3369" width="12.7109375" style="1" customWidth="1"/>
    <col min="3370" max="3370" width="10.7109375" style="1" customWidth="1"/>
    <col min="3371" max="3371" width="11.85546875" style="1" customWidth="1"/>
    <col min="3372" max="3378" width="10.7109375" style="1" customWidth="1"/>
    <col min="3379" max="3379" width="11.85546875" style="1" customWidth="1"/>
    <col min="3380" max="3382" width="10.7109375" style="1" customWidth="1"/>
    <col min="3383" max="3383" width="13.42578125" style="1" customWidth="1"/>
    <col min="3384" max="3384" width="10.7109375" style="1" customWidth="1"/>
    <col min="3385" max="3385" width="10.140625" style="1" customWidth="1"/>
    <col min="3386" max="3386" width="8.28515625" style="1" customWidth="1"/>
    <col min="3387" max="3387" width="10.140625" style="1" customWidth="1"/>
    <col min="3388" max="3388" width="1.140625" style="1" customWidth="1"/>
    <col min="3389" max="3584" width="10.140625" style="1"/>
    <col min="3585" max="3585" width="23.42578125" style="1" customWidth="1"/>
    <col min="3586" max="3586" width="7.7109375" style="1" customWidth="1"/>
    <col min="3587" max="3603" width="0" style="1" hidden="1" customWidth="1"/>
    <col min="3604" max="3604" width="42.140625" style="1" customWidth="1"/>
    <col min="3605" max="3605" width="65.85546875" style="1" customWidth="1"/>
    <col min="3606" max="3606" width="44" style="1" customWidth="1"/>
    <col min="3607" max="3607" width="12.7109375" style="1" customWidth="1"/>
    <col min="3608" max="3608" width="25.7109375" style="1" customWidth="1"/>
    <col min="3609" max="3611" width="12.7109375" style="1" customWidth="1"/>
    <col min="3612" max="3612" width="16.7109375" style="1" customWidth="1"/>
    <col min="3613" max="3613" width="13.5703125" style="1" customWidth="1"/>
    <col min="3614" max="3614" width="0" style="1" hidden="1" customWidth="1"/>
    <col min="3615" max="3615" width="13.85546875" style="1" customWidth="1"/>
    <col min="3616" max="3616" width="16" style="1" customWidth="1"/>
    <col min="3617" max="3617" width="11.7109375" style="1" customWidth="1"/>
    <col min="3618" max="3619" width="10.7109375" style="1" customWidth="1"/>
    <col min="3620" max="3620" width="12.140625" style="1" customWidth="1"/>
    <col min="3621" max="3621" width="17" style="1" customWidth="1"/>
    <col min="3622" max="3623" width="13.5703125" style="1" customWidth="1"/>
    <col min="3624" max="3624" width="15.7109375" style="1" customWidth="1"/>
    <col min="3625" max="3625" width="12.7109375" style="1" customWidth="1"/>
    <col min="3626" max="3626" width="10.7109375" style="1" customWidth="1"/>
    <col min="3627" max="3627" width="11.85546875" style="1" customWidth="1"/>
    <col min="3628" max="3634" width="10.7109375" style="1" customWidth="1"/>
    <col min="3635" max="3635" width="11.85546875" style="1" customWidth="1"/>
    <col min="3636" max="3638" width="10.7109375" style="1" customWidth="1"/>
    <col min="3639" max="3639" width="13.42578125" style="1" customWidth="1"/>
    <col min="3640" max="3640" width="10.7109375" style="1" customWidth="1"/>
    <col min="3641" max="3641" width="10.140625" style="1" customWidth="1"/>
    <col min="3642" max="3642" width="8.28515625" style="1" customWidth="1"/>
    <col min="3643" max="3643" width="10.140625" style="1" customWidth="1"/>
    <col min="3644" max="3644" width="1.140625" style="1" customWidth="1"/>
    <col min="3645" max="3840" width="10.140625" style="1"/>
    <col min="3841" max="3841" width="23.42578125" style="1" customWidth="1"/>
    <col min="3842" max="3842" width="7.7109375" style="1" customWidth="1"/>
    <col min="3843" max="3859" width="0" style="1" hidden="1" customWidth="1"/>
    <col min="3860" max="3860" width="42.140625" style="1" customWidth="1"/>
    <col min="3861" max="3861" width="65.85546875" style="1" customWidth="1"/>
    <col min="3862" max="3862" width="44" style="1" customWidth="1"/>
    <col min="3863" max="3863" width="12.7109375" style="1" customWidth="1"/>
    <col min="3864" max="3864" width="25.7109375" style="1" customWidth="1"/>
    <col min="3865" max="3867" width="12.7109375" style="1" customWidth="1"/>
    <col min="3868" max="3868" width="16.7109375" style="1" customWidth="1"/>
    <col min="3869" max="3869" width="13.5703125" style="1" customWidth="1"/>
    <col min="3870" max="3870" width="0" style="1" hidden="1" customWidth="1"/>
    <col min="3871" max="3871" width="13.85546875" style="1" customWidth="1"/>
    <col min="3872" max="3872" width="16" style="1" customWidth="1"/>
    <col min="3873" max="3873" width="11.7109375" style="1" customWidth="1"/>
    <col min="3874" max="3875" width="10.7109375" style="1" customWidth="1"/>
    <col min="3876" max="3876" width="12.140625" style="1" customWidth="1"/>
    <col min="3877" max="3877" width="17" style="1" customWidth="1"/>
    <col min="3878" max="3879" width="13.5703125" style="1" customWidth="1"/>
    <col min="3880" max="3880" width="15.7109375" style="1" customWidth="1"/>
    <col min="3881" max="3881" width="12.7109375" style="1" customWidth="1"/>
    <col min="3882" max="3882" width="10.7109375" style="1" customWidth="1"/>
    <col min="3883" max="3883" width="11.85546875" style="1" customWidth="1"/>
    <col min="3884" max="3890" width="10.7109375" style="1" customWidth="1"/>
    <col min="3891" max="3891" width="11.85546875" style="1" customWidth="1"/>
    <col min="3892" max="3894" width="10.7109375" style="1" customWidth="1"/>
    <col min="3895" max="3895" width="13.42578125" style="1" customWidth="1"/>
    <col min="3896" max="3896" width="10.7109375" style="1" customWidth="1"/>
    <col min="3897" max="3897" width="10.140625" style="1" customWidth="1"/>
    <col min="3898" max="3898" width="8.28515625" style="1" customWidth="1"/>
    <col min="3899" max="3899" width="10.140625" style="1" customWidth="1"/>
    <col min="3900" max="3900" width="1.140625" style="1" customWidth="1"/>
    <col min="3901" max="4096" width="10.140625" style="1"/>
    <col min="4097" max="4097" width="23.42578125" style="1" customWidth="1"/>
    <col min="4098" max="4098" width="7.7109375" style="1" customWidth="1"/>
    <col min="4099" max="4115" width="0" style="1" hidden="1" customWidth="1"/>
    <col min="4116" max="4116" width="42.140625" style="1" customWidth="1"/>
    <col min="4117" max="4117" width="65.85546875" style="1" customWidth="1"/>
    <col min="4118" max="4118" width="44" style="1" customWidth="1"/>
    <col min="4119" max="4119" width="12.7109375" style="1" customWidth="1"/>
    <col min="4120" max="4120" width="25.7109375" style="1" customWidth="1"/>
    <col min="4121" max="4123" width="12.7109375" style="1" customWidth="1"/>
    <col min="4124" max="4124" width="16.7109375" style="1" customWidth="1"/>
    <col min="4125" max="4125" width="13.5703125" style="1" customWidth="1"/>
    <col min="4126" max="4126" width="0" style="1" hidden="1" customWidth="1"/>
    <col min="4127" max="4127" width="13.85546875" style="1" customWidth="1"/>
    <col min="4128" max="4128" width="16" style="1" customWidth="1"/>
    <col min="4129" max="4129" width="11.7109375" style="1" customWidth="1"/>
    <col min="4130" max="4131" width="10.7109375" style="1" customWidth="1"/>
    <col min="4132" max="4132" width="12.140625" style="1" customWidth="1"/>
    <col min="4133" max="4133" width="17" style="1" customWidth="1"/>
    <col min="4134" max="4135" width="13.5703125" style="1" customWidth="1"/>
    <col min="4136" max="4136" width="15.7109375" style="1" customWidth="1"/>
    <col min="4137" max="4137" width="12.7109375" style="1" customWidth="1"/>
    <col min="4138" max="4138" width="10.7109375" style="1" customWidth="1"/>
    <col min="4139" max="4139" width="11.85546875" style="1" customWidth="1"/>
    <col min="4140" max="4146" width="10.7109375" style="1" customWidth="1"/>
    <col min="4147" max="4147" width="11.85546875" style="1" customWidth="1"/>
    <col min="4148" max="4150" width="10.7109375" style="1" customWidth="1"/>
    <col min="4151" max="4151" width="13.42578125" style="1" customWidth="1"/>
    <col min="4152" max="4152" width="10.7109375" style="1" customWidth="1"/>
    <col min="4153" max="4153" width="10.140625" style="1" customWidth="1"/>
    <col min="4154" max="4154" width="8.28515625" style="1" customWidth="1"/>
    <col min="4155" max="4155" width="10.140625" style="1" customWidth="1"/>
    <col min="4156" max="4156" width="1.140625" style="1" customWidth="1"/>
    <col min="4157" max="4352" width="10.140625" style="1"/>
    <col min="4353" max="4353" width="23.42578125" style="1" customWidth="1"/>
    <col min="4354" max="4354" width="7.7109375" style="1" customWidth="1"/>
    <col min="4355" max="4371" width="0" style="1" hidden="1" customWidth="1"/>
    <col min="4372" max="4372" width="42.140625" style="1" customWidth="1"/>
    <col min="4373" max="4373" width="65.85546875" style="1" customWidth="1"/>
    <col min="4374" max="4374" width="44" style="1" customWidth="1"/>
    <col min="4375" max="4375" width="12.7109375" style="1" customWidth="1"/>
    <col min="4376" max="4376" width="25.7109375" style="1" customWidth="1"/>
    <col min="4377" max="4379" width="12.7109375" style="1" customWidth="1"/>
    <col min="4380" max="4380" width="16.7109375" style="1" customWidth="1"/>
    <col min="4381" max="4381" width="13.5703125" style="1" customWidth="1"/>
    <col min="4382" max="4382" width="0" style="1" hidden="1" customWidth="1"/>
    <col min="4383" max="4383" width="13.85546875" style="1" customWidth="1"/>
    <col min="4384" max="4384" width="16" style="1" customWidth="1"/>
    <col min="4385" max="4385" width="11.7109375" style="1" customWidth="1"/>
    <col min="4386" max="4387" width="10.7109375" style="1" customWidth="1"/>
    <col min="4388" max="4388" width="12.140625" style="1" customWidth="1"/>
    <col min="4389" max="4389" width="17" style="1" customWidth="1"/>
    <col min="4390" max="4391" width="13.5703125" style="1" customWidth="1"/>
    <col min="4392" max="4392" width="15.7109375" style="1" customWidth="1"/>
    <col min="4393" max="4393" width="12.7109375" style="1" customWidth="1"/>
    <col min="4394" max="4394" width="10.7109375" style="1" customWidth="1"/>
    <col min="4395" max="4395" width="11.85546875" style="1" customWidth="1"/>
    <col min="4396" max="4402" width="10.7109375" style="1" customWidth="1"/>
    <col min="4403" max="4403" width="11.85546875" style="1" customWidth="1"/>
    <col min="4404" max="4406" width="10.7109375" style="1" customWidth="1"/>
    <col min="4407" max="4407" width="13.42578125" style="1" customWidth="1"/>
    <col min="4408" max="4408" width="10.7109375" style="1" customWidth="1"/>
    <col min="4409" max="4409" width="10.140625" style="1" customWidth="1"/>
    <col min="4410" max="4410" width="8.28515625" style="1" customWidth="1"/>
    <col min="4411" max="4411" width="10.140625" style="1" customWidth="1"/>
    <col min="4412" max="4412" width="1.140625" style="1" customWidth="1"/>
    <col min="4413" max="4608" width="10.140625" style="1"/>
    <col min="4609" max="4609" width="23.42578125" style="1" customWidth="1"/>
    <col min="4610" max="4610" width="7.7109375" style="1" customWidth="1"/>
    <col min="4611" max="4627" width="0" style="1" hidden="1" customWidth="1"/>
    <col min="4628" max="4628" width="42.140625" style="1" customWidth="1"/>
    <col min="4629" max="4629" width="65.85546875" style="1" customWidth="1"/>
    <col min="4630" max="4630" width="44" style="1" customWidth="1"/>
    <col min="4631" max="4631" width="12.7109375" style="1" customWidth="1"/>
    <col min="4632" max="4632" width="25.7109375" style="1" customWidth="1"/>
    <col min="4633" max="4635" width="12.7109375" style="1" customWidth="1"/>
    <col min="4636" max="4636" width="16.7109375" style="1" customWidth="1"/>
    <col min="4637" max="4637" width="13.5703125" style="1" customWidth="1"/>
    <col min="4638" max="4638" width="0" style="1" hidden="1" customWidth="1"/>
    <col min="4639" max="4639" width="13.85546875" style="1" customWidth="1"/>
    <col min="4640" max="4640" width="16" style="1" customWidth="1"/>
    <col min="4641" max="4641" width="11.7109375" style="1" customWidth="1"/>
    <col min="4642" max="4643" width="10.7109375" style="1" customWidth="1"/>
    <col min="4644" max="4644" width="12.140625" style="1" customWidth="1"/>
    <col min="4645" max="4645" width="17" style="1" customWidth="1"/>
    <col min="4646" max="4647" width="13.5703125" style="1" customWidth="1"/>
    <col min="4648" max="4648" width="15.7109375" style="1" customWidth="1"/>
    <col min="4649" max="4649" width="12.7109375" style="1" customWidth="1"/>
    <col min="4650" max="4650" width="10.7109375" style="1" customWidth="1"/>
    <col min="4651" max="4651" width="11.85546875" style="1" customWidth="1"/>
    <col min="4652" max="4658" width="10.7109375" style="1" customWidth="1"/>
    <col min="4659" max="4659" width="11.85546875" style="1" customWidth="1"/>
    <col min="4660" max="4662" width="10.7109375" style="1" customWidth="1"/>
    <col min="4663" max="4663" width="13.42578125" style="1" customWidth="1"/>
    <col min="4664" max="4664" width="10.7109375" style="1" customWidth="1"/>
    <col min="4665" max="4665" width="10.140625" style="1" customWidth="1"/>
    <col min="4666" max="4666" width="8.28515625" style="1" customWidth="1"/>
    <col min="4667" max="4667" width="10.140625" style="1" customWidth="1"/>
    <col min="4668" max="4668" width="1.140625" style="1" customWidth="1"/>
    <col min="4669" max="4864" width="10.140625" style="1"/>
    <col min="4865" max="4865" width="23.42578125" style="1" customWidth="1"/>
    <col min="4866" max="4866" width="7.7109375" style="1" customWidth="1"/>
    <col min="4867" max="4883" width="0" style="1" hidden="1" customWidth="1"/>
    <col min="4884" max="4884" width="42.140625" style="1" customWidth="1"/>
    <col min="4885" max="4885" width="65.85546875" style="1" customWidth="1"/>
    <col min="4886" max="4886" width="44" style="1" customWidth="1"/>
    <col min="4887" max="4887" width="12.7109375" style="1" customWidth="1"/>
    <col min="4888" max="4888" width="25.7109375" style="1" customWidth="1"/>
    <col min="4889" max="4891" width="12.7109375" style="1" customWidth="1"/>
    <col min="4892" max="4892" width="16.7109375" style="1" customWidth="1"/>
    <col min="4893" max="4893" width="13.5703125" style="1" customWidth="1"/>
    <col min="4894" max="4894" width="0" style="1" hidden="1" customWidth="1"/>
    <col min="4895" max="4895" width="13.85546875" style="1" customWidth="1"/>
    <col min="4896" max="4896" width="16" style="1" customWidth="1"/>
    <col min="4897" max="4897" width="11.7109375" style="1" customWidth="1"/>
    <col min="4898" max="4899" width="10.7109375" style="1" customWidth="1"/>
    <col min="4900" max="4900" width="12.140625" style="1" customWidth="1"/>
    <col min="4901" max="4901" width="17" style="1" customWidth="1"/>
    <col min="4902" max="4903" width="13.5703125" style="1" customWidth="1"/>
    <col min="4904" max="4904" width="15.7109375" style="1" customWidth="1"/>
    <col min="4905" max="4905" width="12.7109375" style="1" customWidth="1"/>
    <col min="4906" max="4906" width="10.7109375" style="1" customWidth="1"/>
    <col min="4907" max="4907" width="11.85546875" style="1" customWidth="1"/>
    <col min="4908" max="4914" width="10.7109375" style="1" customWidth="1"/>
    <col min="4915" max="4915" width="11.85546875" style="1" customWidth="1"/>
    <col min="4916" max="4918" width="10.7109375" style="1" customWidth="1"/>
    <col min="4919" max="4919" width="13.42578125" style="1" customWidth="1"/>
    <col min="4920" max="4920" width="10.7109375" style="1" customWidth="1"/>
    <col min="4921" max="4921" width="10.140625" style="1" customWidth="1"/>
    <col min="4922" max="4922" width="8.28515625" style="1" customWidth="1"/>
    <col min="4923" max="4923" width="10.140625" style="1" customWidth="1"/>
    <col min="4924" max="4924" width="1.140625" style="1" customWidth="1"/>
    <col min="4925" max="5120" width="10.140625" style="1"/>
    <col min="5121" max="5121" width="23.42578125" style="1" customWidth="1"/>
    <col min="5122" max="5122" width="7.7109375" style="1" customWidth="1"/>
    <col min="5123" max="5139" width="0" style="1" hidden="1" customWidth="1"/>
    <col min="5140" max="5140" width="42.140625" style="1" customWidth="1"/>
    <col min="5141" max="5141" width="65.85546875" style="1" customWidth="1"/>
    <col min="5142" max="5142" width="44" style="1" customWidth="1"/>
    <col min="5143" max="5143" width="12.7109375" style="1" customWidth="1"/>
    <col min="5144" max="5144" width="25.7109375" style="1" customWidth="1"/>
    <col min="5145" max="5147" width="12.7109375" style="1" customWidth="1"/>
    <col min="5148" max="5148" width="16.7109375" style="1" customWidth="1"/>
    <col min="5149" max="5149" width="13.5703125" style="1" customWidth="1"/>
    <col min="5150" max="5150" width="0" style="1" hidden="1" customWidth="1"/>
    <col min="5151" max="5151" width="13.85546875" style="1" customWidth="1"/>
    <col min="5152" max="5152" width="16" style="1" customWidth="1"/>
    <col min="5153" max="5153" width="11.7109375" style="1" customWidth="1"/>
    <col min="5154" max="5155" width="10.7109375" style="1" customWidth="1"/>
    <col min="5156" max="5156" width="12.140625" style="1" customWidth="1"/>
    <col min="5157" max="5157" width="17" style="1" customWidth="1"/>
    <col min="5158" max="5159" width="13.5703125" style="1" customWidth="1"/>
    <col min="5160" max="5160" width="15.7109375" style="1" customWidth="1"/>
    <col min="5161" max="5161" width="12.7109375" style="1" customWidth="1"/>
    <col min="5162" max="5162" width="10.7109375" style="1" customWidth="1"/>
    <col min="5163" max="5163" width="11.85546875" style="1" customWidth="1"/>
    <col min="5164" max="5170" width="10.7109375" style="1" customWidth="1"/>
    <col min="5171" max="5171" width="11.85546875" style="1" customWidth="1"/>
    <col min="5172" max="5174" width="10.7109375" style="1" customWidth="1"/>
    <col min="5175" max="5175" width="13.42578125" style="1" customWidth="1"/>
    <col min="5176" max="5176" width="10.7109375" style="1" customWidth="1"/>
    <col min="5177" max="5177" width="10.140625" style="1" customWidth="1"/>
    <col min="5178" max="5178" width="8.28515625" style="1" customWidth="1"/>
    <col min="5179" max="5179" width="10.140625" style="1" customWidth="1"/>
    <col min="5180" max="5180" width="1.140625" style="1" customWidth="1"/>
    <col min="5181" max="5376" width="10.140625" style="1"/>
    <col min="5377" max="5377" width="23.42578125" style="1" customWidth="1"/>
    <col min="5378" max="5378" width="7.7109375" style="1" customWidth="1"/>
    <col min="5379" max="5395" width="0" style="1" hidden="1" customWidth="1"/>
    <col min="5396" max="5396" width="42.140625" style="1" customWidth="1"/>
    <col min="5397" max="5397" width="65.85546875" style="1" customWidth="1"/>
    <col min="5398" max="5398" width="44" style="1" customWidth="1"/>
    <col min="5399" max="5399" width="12.7109375" style="1" customWidth="1"/>
    <col min="5400" max="5400" width="25.7109375" style="1" customWidth="1"/>
    <col min="5401" max="5403" width="12.7109375" style="1" customWidth="1"/>
    <col min="5404" max="5404" width="16.7109375" style="1" customWidth="1"/>
    <col min="5405" max="5405" width="13.5703125" style="1" customWidth="1"/>
    <col min="5406" max="5406" width="0" style="1" hidden="1" customWidth="1"/>
    <col min="5407" max="5407" width="13.85546875" style="1" customWidth="1"/>
    <col min="5408" max="5408" width="16" style="1" customWidth="1"/>
    <col min="5409" max="5409" width="11.7109375" style="1" customWidth="1"/>
    <col min="5410" max="5411" width="10.7109375" style="1" customWidth="1"/>
    <col min="5412" max="5412" width="12.140625" style="1" customWidth="1"/>
    <col min="5413" max="5413" width="17" style="1" customWidth="1"/>
    <col min="5414" max="5415" width="13.5703125" style="1" customWidth="1"/>
    <col min="5416" max="5416" width="15.7109375" style="1" customWidth="1"/>
    <col min="5417" max="5417" width="12.7109375" style="1" customWidth="1"/>
    <col min="5418" max="5418" width="10.7109375" style="1" customWidth="1"/>
    <col min="5419" max="5419" width="11.85546875" style="1" customWidth="1"/>
    <col min="5420" max="5426" width="10.7109375" style="1" customWidth="1"/>
    <col min="5427" max="5427" width="11.85546875" style="1" customWidth="1"/>
    <col min="5428" max="5430" width="10.7109375" style="1" customWidth="1"/>
    <col min="5431" max="5431" width="13.42578125" style="1" customWidth="1"/>
    <col min="5432" max="5432" width="10.7109375" style="1" customWidth="1"/>
    <col min="5433" max="5433" width="10.140625" style="1" customWidth="1"/>
    <col min="5434" max="5434" width="8.28515625" style="1" customWidth="1"/>
    <col min="5435" max="5435" width="10.140625" style="1" customWidth="1"/>
    <col min="5436" max="5436" width="1.140625" style="1" customWidth="1"/>
    <col min="5437" max="5632" width="10.140625" style="1"/>
    <col min="5633" max="5633" width="23.42578125" style="1" customWidth="1"/>
    <col min="5634" max="5634" width="7.7109375" style="1" customWidth="1"/>
    <col min="5635" max="5651" width="0" style="1" hidden="1" customWidth="1"/>
    <col min="5652" max="5652" width="42.140625" style="1" customWidth="1"/>
    <col min="5653" max="5653" width="65.85546875" style="1" customWidth="1"/>
    <col min="5654" max="5654" width="44" style="1" customWidth="1"/>
    <col min="5655" max="5655" width="12.7109375" style="1" customWidth="1"/>
    <col min="5656" max="5656" width="25.7109375" style="1" customWidth="1"/>
    <col min="5657" max="5659" width="12.7109375" style="1" customWidth="1"/>
    <col min="5660" max="5660" width="16.7109375" style="1" customWidth="1"/>
    <col min="5661" max="5661" width="13.5703125" style="1" customWidth="1"/>
    <col min="5662" max="5662" width="0" style="1" hidden="1" customWidth="1"/>
    <col min="5663" max="5663" width="13.85546875" style="1" customWidth="1"/>
    <col min="5664" max="5664" width="16" style="1" customWidth="1"/>
    <col min="5665" max="5665" width="11.7109375" style="1" customWidth="1"/>
    <col min="5666" max="5667" width="10.7109375" style="1" customWidth="1"/>
    <col min="5668" max="5668" width="12.140625" style="1" customWidth="1"/>
    <col min="5669" max="5669" width="17" style="1" customWidth="1"/>
    <col min="5670" max="5671" width="13.5703125" style="1" customWidth="1"/>
    <col min="5672" max="5672" width="15.7109375" style="1" customWidth="1"/>
    <col min="5673" max="5673" width="12.7109375" style="1" customWidth="1"/>
    <col min="5674" max="5674" width="10.7109375" style="1" customWidth="1"/>
    <col min="5675" max="5675" width="11.85546875" style="1" customWidth="1"/>
    <col min="5676" max="5682" width="10.7109375" style="1" customWidth="1"/>
    <col min="5683" max="5683" width="11.85546875" style="1" customWidth="1"/>
    <col min="5684" max="5686" width="10.7109375" style="1" customWidth="1"/>
    <col min="5687" max="5687" width="13.42578125" style="1" customWidth="1"/>
    <col min="5688" max="5688" width="10.7109375" style="1" customWidth="1"/>
    <col min="5689" max="5689" width="10.140625" style="1" customWidth="1"/>
    <col min="5690" max="5690" width="8.28515625" style="1" customWidth="1"/>
    <col min="5691" max="5691" width="10.140625" style="1" customWidth="1"/>
    <col min="5692" max="5692" width="1.140625" style="1" customWidth="1"/>
    <col min="5693" max="5888" width="10.140625" style="1"/>
    <col min="5889" max="5889" width="23.42578125" style="1" customWidth="1"/>
    <col min="5890" max="5890" width="7.7109375" style="1" customWidth="1"/>
    <col min="5891" max="5907" width="0" style="1" hidden="1" customWidth="1"/>
    <col min="5908" max="5908" width="42.140625" style="1" customWidth="1"/>
    <col min="5909" max="5909" width="65.85546875" style="1" customWidth="1"/>
    <col min="5910" max="5910" width="44" style="1" customWidth="1"/>
    <col min="5911" max="5911" width="12.7109375" style="1" customWidth="1"/>
    <col min="5912" max="5912" width="25.7109375" style="1" customWidth="1"/>
    <col min="5913" max="5915" width="12.7109375" style="1" customWidth="1"/>
    <col min="5916" max="5916" width="16.7109375" style="1" customWidth="1"/>
    <col min="5917" max="5917" width="13.5703125" style="1" customWidth="1"/>
    <col min="5918" max="5918" width="0" style="1" hidden="1" customWidth="1"/>
    <col min="5919" max="5919" width="13.85546875" style="1" customWidth="1"/>
    <col min="5920" max="5920" width="16" style="1" customWidth="1"/>
    <col min="5921" max="5921" width="11.7109375" style="1" customWidth="1"/>
    <col min="5922" max="5923" width="10.7109375" style="1" customWidth="1"/>
    <col min="5924" max="5924" width="12.140625" style="1" customWidth="1"/>
    <col min="5925" max="5925" width="17" style="1" customWidth="1"/>
    <col min="5926" max="5927" width="13.5703125" style="1" customWidth="1"/>
    <col min="5928" max="5928" width="15.7109375" style="1" customWidth="1"/>
    <col min="5929" max="5929" width="12.7109375" style="1" customWidth="1"/>
    <col min="5930" max="5930" width="10.7109375" style="1" customWidth="1"/>
    <col min="5931" max="5931" width="11.85546875" style="1" customWidth="1"/>
    <col min="5932" max="5938" width="10.7109375" style="1" customWidth="1"/>
    <col min="5939" max="5939" width="11.85546875" style="1" customWidth="1"/>
    <col min="5940" max="5942" width="10.7109375" style="1" customWidth="1"/>
    <col min="5943" max="5943" width="13.42578125" style="1" customWidth="1"/>
    <col min="5944" max="5944" width="10.7109375" style="1" customWidth="1"/>
    <col min="5945" max="5945" width="10.140625" style="1" customWidth="1"/>
    <col min="5946" max="5946" width="8.28515625" style="1" customWidth="1"/>
    <col min="5947" max="5947" width="10.140625" style="1" customWidth="1"/>
    <col min="5948" max="5948" width="1.140625" style="1" customWidth="1"/>
    <col min="5949" max="6144" width="10.140625" style="1"/>
    <col min="6145" max="6145" width="23.42578125" style="1" customWidth="1"/>
    <col min="6146" max="6146" width="7.7109375" style="1" customWidth="1"/>
    <col min="6147" max="6163" width="0" style="1" hidden="1" customWidth="1"/>
    <col min="6164" max="6164" width="42.140625" style="1" customWidth="1"/>
    <col min="6165" max="6165" width="65.85546875" style="1" customWidth="1"/>
    <col min="6166" max="6166" width="44" style="1" customWidth="1"/>
    <col min="6167" max="6167" width="12.7109375" style="1" customWidth="1"/>
    <col min="6168" max="6168" width="25.7109375" style="1" customWidth="1"/>
    <col min="6169" max="6171" width="12.7109375" style="1" customWidth="1"/>
    <col min="6172" max="6172" width="16.7109375" style="1" customWidth="1"/>
    <col min="6173" max="6173" width="13.5703125" style="1" customWidth="1"/>
    <col min="6174" max="6174" width="0" style="1" hidden="1" customWidth="1"/>
    <col min="6175" max="6175" width="13.85546875" style="1" customWidth="1"/>
    <col min="6176" max="6176" width="16" style="1" customWidth="1"/>
    <col min="6177" max="6177" width="11.7109375" style="1" customWidth="1"/>
    <col min="6178" max="6179" width="10.7109375" style="1" customWidth="1"/>
    <col min="6180" max="6180" width="12.140625" style="1" customWidth="1"/>
    <col min="6181" max="6181" width="17" style="1" customWidth="1"/>
    <col min="6182" max="6183" width="13.5703125" style="1" customWidth="1"/>
    <col min="6184" max="6184" width="15.7109375" style="1" customWidth="1"/>
    <col min="6185" max="6185" width="12.7109375" style="1" customWidth="1"/>
    <col min="6186" max="6186" width="10.7109375" style="1" customWidth="1"/>
    <col min="6187" max="6187" width="11.85546875" style="1" customWidth="1"/>
    <col min="6188" max="6194" width="10.7109375" style="1" customWidth="1"/>
    <col min="6195" max="6195" width="11.85546875" style="1" customWidth="1"/>
    <col min="6196" max="6198" width="10.7109375" style="1" customWidth="1"/>
    <col min="6199" max="6199" width="13.42578125" style="1" customWidth="1"/>
    <col min="6200" max="6200" width="10.7109375" style="1" customWidth="1"/>
    <col min="6201" max="6201" width="10.140625" style="1" customWidth="1"/>
    <col min="6202" max="6202" width="8.28515625" style="1" customWidth="1"/>
    <col min="6203" max="6203" width="10.140625" style="1" customWidth="1"/>
    <col min="6204" max="6204" width="1.140625" style="1" customWidth="1"/>
    <col min="6205" max="6400" width="10.140625" style="1"/>
    <col min="6401" max="6401" width="23.42578125" style="1" customWidth="1"/>
    <col min="6402" max="6402" width="7.7109375" style="1" customWidth="1"/>
    <col min="6403" max="6419" width="0" style="1" hidden="1" customWidth="1"/>
    <col min="6420" max="6420" width="42.140625" style="1" customWidth="1"/>
    <col min="6421" max="6421" width="65.85546875" style="1" customWidth="1"/>
    <col min="6422" max="6422" width="44" style="1" customWidth="1"/>
    <col min="6423" max="6423" width="12.7109375" style="1" customWidth="1"/>
    <col min="6424" max="6424" width="25.7109375" style="1" customWidth="1"/>
    <col min="6425" max="6427" width="12.7109375" style="1" customWidth="1"/>
    <col min="6428" max="6428" width="16.7109375" style="1" customWidth="1"/>
    <col min="6429" max="6429" width="13.5703125" style="1" customWidth="1"/>
    <col min="6430" max="6430" width="0" style="1" hidden="1" customWidth="1"/>
    <col min="6431" max="6431" width="13.85546875" style="1" customWidth="1"/>
    <col min="6432" max="6432" width="16" style="1" customWidth="1"/>
    <col min="6433" max="6433" width="11.7109375" style="1" customWidth="1"/>
    <col min="6434" max="6435" width="10.7109375" style="1" customWidth="1"/>
    <col min="6436" max="6436" width="12.140625" style="1" customWidth="1"/>
    <col min="6437" max="6437" width="17" style="1" customWidth="1"/>
    <col min="6438" max="6439" width="13.5703125" style="1" customWidth="1"/>
    <col min="6440" max="6440" width="15.7109375" style="1" customWidth="1"/>
    <col min="6441" max="6441" width="12.7109375" style="1" customWidth="1"/>
    <col min="6442" max="6442" width="10.7109375" style="1" customWidth="1"/>
    <col min="6443" max="6443" width="11.85546875" style="1" customWidth="1"/>
    <col min="6444" max="6450" width="10.7109375" style="1" customWidth="1"/>
    <col min="6451" max="6451" width="11.85546875" style="1" customWidth="1"/>
    <col min="6452" max="6454" width="10.7109375" style="1" customWidth="1"/>
    <col min="6455" max="6455" width="13.42578125" style="1" customWidth="1"/>
    <col min="6456" max="6456" width="10.7109375" style="1" customWidth="1"/>
    <col min="6457" max="6457" width="10.140625" style="1" customWidth="1"/>
    <col min="6458" max="6458" width="8.28515625" style="1" customWidth="1"/>
    <col min="6459" max="6459" width="10.140625" style="1" customWidth="1"/>
    <col min="6460" max="6460" width="1.140625" style="1" customWidth="1"/>
    <col min="6461" max="6656" width="10.140625" style="1"/>
    <col min="6657" max="6657" width="23.42578125" style="1" customWidth="1"/>
    <col min="6658" max="6658" width="7.7109375" style="1" customWidth="1"/>
    <col min="6659" max="6675" width="0" style="1" hidden="1" customWidth="1"/>
    <col min="6676" max="6676" width="42.140625" style="1" customWidth="1"/>
    <col min="6677" max="6677" width="65.85546875" style="1" customWidth="1"/>
    <col min="6678" max="6678" width="44" style="1" customWidth="1"/>
    <col min="6679" max="6679" width="12.7109375" style="1" customWidth="1"/>
    <col min="6680" max="6680" width="25.7109375" style="1" customWidth="1"/>
    <col min="6681" max="6683" width="12.7109375" style="1" customWidth="1"/>
    <col min="6684" max="6684" width="16.7109375" style="1" customWidth="1"/>
    <col min="6685" max="6685" width="13.5703125" style="1" customWidth="1"/>
    <col min="6686" max="6686" width="0" style="1" hidden="1" customWidth="1"/>
    <col min="6687" max="6687" width="13.85546875" style="1" customWidth="1"/>
    <col min="6688" max="6688" width="16" style="1" customWidth="1"/>
    <col min="6689" max="6689" width="11.7109375" style="1" customWidth="1"/>
    <col min="6690" max="6691" width="10.7109375" style="1" customWidth="1"/>
    <col min="6692" max="6692" width="12.140625" style="1" customWidth="1"/>
    <col min="6693" max="6693" width="17" style="1" customWidth="1"/>
    <col min="6694" max="6695" width="13.5703125" style="1" customWidth="1"/>
    <col min="6696" max="6696" width="15.7109375" style="1" customWidth="1"/>
    <col min="6697" max="6697" width="12.7109375" style="1" customWidth="1"/>
    <col min="6698" max="6698" width="10.7109375" style="1" customWidth="1"/>
    <col min="6699" max="6699" width="11.85546875" style="1" customWidth="1"/>
    <col min="6700" max="6706" width="10.7109375" style="1" customWidth="1"/>
    <col min="6707" max="6707" width="11.85546875" style="1" customWidth="1"/>
    <col min="6708" max="6710" width="10.7109375" style="1" customWidth="1"/>
    <col min="6711" max="6711" width="13.42578125" style="1" customWidth="1"/>
    <col min="6712" max="6712" width="10.7109375" style="1" customWidth="1"/>
    <col min="6713" max="6713" width="10.140625" style="1" customWidth="1"/>
    <col min="6714" max="6714" width="8.28515625" style="1" customWidth="1"/>
    <col min="6715" max="6715" width="10.140625" style="1" customWidth="1"/>
    <col min="6716" max="6716" width="1.140625" style="1" customWidth="1"/>
    <col min="6717" max="6912" width="10.140625" style="1"/>
    <col min="6913" max="6913" width="23.42578125" style="1" customWidth="1"/>
    <col min="6914" max="6914" width="7.7109375" style="1" customWidth="1"/>
    <col min="6915" max="6931" width="0" style="1" hidden="1" customWidth="1"/>
    <col min="6932" max="6932" width="42.140625" style="1" customWidth="1"/>
    <col min="6933" max="6933" width="65.85546875" style="1" customWidth="1"/>
    <col min="6934" max="6934" width="44" style="1" customWidth="1"/>
    <col min="6935" max="6935" width="12.7109375" style="1" customWidth="1"/>
    <col min="6936" max="6936" width="25.7109375" style="1" customWidth="1"/>
    <col min="6937" max="6939" width="12.7109375" style="1" customWidth="1"/>
    <col min="6940" max="6940" width="16.7109375" style="1" customWidth="1"/>
    <col min="6941" max="6941" width="13.5703125" style="1" customWidth="1"/>
    <col min="6942" max="6942" width="0" style="1" hidden="1" customWidth="1"/>
    <col min="6943" max="6943" width="13.85546875" style="1" customWidth="1"/>
    <col min="6944" max="6944" width="16" style="1" customWidth="1"/>
    <col min="6945" max="6945" width="11.7109375" style="1" customWidth="1"/>
    <col min="6946" max="6947" width="10.7109375" style="1" customWidth="1"/>
    <col min="6948" max="6948" width="12.140625" style="1" customWidth="1"/>
    <col min="6949" max="6949" width="17" style="1" customWidth="1"/>
    <col min="6950" max="6951" width="13.5703125" style="1" customWidth="1"/>
    <col min="6952" max="6952" width="15.7109375" style="1" customWidth="1"/>
    <col min="6953" max="6953" width="12.7109375" style="1" customWidth="1"/>
    <col min="6954" max="6954" width="10.7109375" style="1" customWidth="1"/>
    <col min="6955" max="6955" width="11.85546875" style="1" customWidth="1"/>
    <col min="6956" max="6962" width="10.7109375" style="1" customWidth="1"/>
    <col min="6963" max="6963" width="11.85546875" style="1" customWidth="1"/>
    <col min="6964" max="6966" width="10.7109375" style="1" customWidth="1"/>
    <col min="6967" max="6967" width="13.42578125" style="1" customWidth="1"/>
    <col min="6968" max="6968" width="10.7109375" style="1" customWidth="1"/>
    <col min="6969" max="6969" width="10.140625" style="1" customWidth="1"/>
    <col min="6970" max="6970" width="8.28515625" style="1" customWidth="1"/>
    <col min="6971" max="6971" width="10.140625" style="1" customWidth="1"/>
    <col min="6972" max="6972" width="1.140625" style="1" customWidth="1"/>
    <col min="6973" max="7168" width="10.140625" style="1"/>
    <col min="7169" max="7169" width="23.42578125" style="1" customWidth="1"/>
    <col min="7170" max="7170" width="7.7109375" style="1" customWidth="1"/>
    <col min="7171" max="7187" width="0" style="1" hidden="1" customWidth="1"/>
    <col min="7188" max="7188" width="42.140625" style="1" customWidth="1"/>
    <col min="7189" max="7189" width="65.85546875" style="1" customWidth="1"/>
    <col min="7190" max="7190" width="44" style="1" customWidth="1"/>
    <col min="7191" max="7191" width="12.7109375" style="1" customWidth="1"/>
    <col min="7192" max="7192" width="25.7109375" style="1" customWidth="1"/>
    <col min="7193" max="7195" width="12.7109375" style="1" customWidth="1"/>
    <col min="7196" max="7196" width="16.7109375" style="1" customWidth="1"/>
    <col min="7197" max="7197" width="13.5703125" style="1" customWidth="1"/>
    <col min="7198" max="7198" width="0" style="1" hidden="1" customWidth="1"/>
    <col min="7199" max="7199" width="13.85546875" style="1" customWidth="1"/>
    <col min="7200" max="7200" width="16" style="1" customWidth="1"/>
    <col min="7201" max="7201" width="11.7109375" style="1" customWidth="1"/>
    <col min="7202" max="7203" width="10.7109375" style="1" customWidth="1"/>
    <col min="7204" max="7204" width="12.140625" style="1" customWidth="1"/>
    <col min="7205" max="7205" width="17" style="1" customWidth="1"/>
    <col min="7206" max="7207" width="13.5703125" style="1" customWidth="1"/>
    <col min="7208" max="7208" width="15.7109375" style="1" customWidth="1"/>
    <col min="7209" max="7209" width="12.7109375" style="1" customWidth="1"/>
    <col min="7210" max="7210" width="10.7109375" style="1" customWidth="1"/>
    <col min="7211" max="7211" width="11.85546875" style="1" customWidth="1"/>
    <col min="7212" max="7218" width="10.7109375" style="1" customWidth="1"/>
    <col min="7219" max="7219" width="11.85546875" style="1" customWidth="1"/>
    <col min="7220" max="7222" width="10.7109375" style="1" customWidth="1"/>
    <col min="7223" max="7223" width="13.42578125" style="1" customWidth="1"/>
    <col min="7224" max="7224" width="10.7109375" style="1" customWidth="1"/>
    <col min="7225" max="7225" width="10.140625" style="1" customWidth="1"/>
    <col min="7226" max="7226" width="8.28515625" style="1" customWidth="1"/>
    <col min="7227" max="7227" width="10.140625" style="1" customWidth="1"/>
    <col min="7228" max="7228" width="1.140625" style="1" customWidth="1"/>
    <col min="7229" max="7424" width="10.140625" style="1"/>
    <col min="7425" max="7425" width="23.42578125" style="1" customWidth="1"/>
    <col min="7426" max="7426" width="7.7109375" style="1" customWidth="1"/>
    <col min="7427" max="7443" width="0" style="1" hidden="1" customWidth="1"/>
    <col min="7444" max="7444" width="42.140625" style="1" customWidth="1"/>
    <col min="7445" max="7445" width="65.85546875" style="1" customWidth="1"/>
    <col min="7446" max="7446" width="44" style="1" customWidth="1"/>
    <col min="7447" max="7447" width="12.7109375" style="1" customWidth="1"/>
    <col min="7448" max="7448" width="25.7109375" style="1" customWidth="1"/>
    <col min="7449" max="7451" width="12.7109375" style="1" customWidth="1"/>
    <col min="7452" max="7452" width="16.7109375" style="1" customWidth="1"/>
    <col min="7453" max="7453" width="13.5703125" style="1" customWidth="1"/>
    <col min="7454" max="7454" width="0" style="1" hidden="1" customWidth="1"/>
    <col min="7455" max="7455" width="13.85546875" style="1" customWidth="1"/>
    <col min="7456" max="7456" width="16" style="1" customWidth="1"/>
    <col min="7457" max="7457" width="11.7109375" style="1" customWidth="1"/>
    <col min="7458" max="7459" width="10.7109375" style="1" customWidth="1"/>
    <col min="7460" max="7460" width="12.140625" style="1" customWidth="1"/>
    <col min="7461" max="7461" width="17" style="1" customWidth="1"/>
    <col min="7462" max="7463" width="13.5703125" style="1" customWidth="1"/>
    <col min="7464" max="7464" width="15.7109375" style="1" customWidth="1"/>
    <col min="7465" max="7465" width="12.7109375" style="1" customWidth="1"/>
    <col min="7466" max="7466" width="10.7109375" style="1" customWidth="1"/>
    <col min="7467" max="7467" width="11.85546875" style="1" customWidth="1"/>
    <col min="7468" max="7474" width="10.7109375" style="1" customWidth="1"/>
    <col min="7475" max="7475" width="11.85546875" style="1" customWidth="1"/>
    <col min="7476" max="7478" width="10.7109375" style="1" customWidth="1"/>
    <col min="7479" max="7479" width="13.42578125" style="1" customWidth="1"/>
    <col min="7480" max="7480" width="10.7109375" style="1" customWidth="1"/>
    <col min="7481" max="7481" width="10.140625" style="1" customWidth="1"/>
    <col min="7482" max="7482" width="8.28515625" style="1" customWidth="1"/>
    <col min="7483" max="7483" width="10.140625" style="1" customWidth="1"/>
    <col min="7484" max="7484" width="1.140625" style="1" customWidth="1"/>
    <col min="7485" max="7680" width="10.140625" style="1"/>
    <col min="7681" max="7681" width="23.42578125" style="1" customWidth="1"/>
    <col min="7682" max="7682" width="7.7109375" style="1" customWidth="1"/>
    <col min="7683" max="7699" width="0" style="1" hidden="1" customWidth="1"/>
    <col min="7700" max="7700" width="42.140625" style="1" customWidth="1"/>
    <col min="7701" max="7701" width="65.85546875" style="1" customWidth="1"/>
    <col min="7702" max="7702" width="44" style="1" customWidth="1"/>
    <col min="7703" max="7703" width="12.7109375" style="1" customWidth="1"/>
    <col min="7704" max="7704" width="25.7109375" style="1" customWidth="1"/>
    <col min="7705" max="7707" width="12.7109375" style="1" customWidth="1"/>
    <col min="7708" max="7708" width="16.7109375" style="1" customWidth="1"/>
    <col min="7709" max="7709" width="13.5703125" style="1" customWidth="1"/>
    <col min="7710" max="7710" width="0" style="1" hidden="1" customWidth="1"/>
    <col min="7711" max="7711" width="13.85546875" style="1" customWidth="1"/>
    <col min="7712" max="7712" width="16" style="1" customWidth="1"/>
    <col min="7713" max="7713" width="11.7109375" style="1" customWidth="1"/>
    <col min="7714" max="7715" width="10.7109375" style="1" customWidth="1"/>
    <col min="7716" max="7716" width="12.140625" style="1" customWidth="1"/>
    <col min="7717" max="7717" width="17" style="1" customWidth="1"/>
    <col min="7718" max="7719" width="13.5703125" style="1" customWidth="1"/>
    <col min="7720" max="7720" width="15.7109375" style="1" customWidth="1"/>
    <col min="7721" max="7721" width="12.7109375" style="1" customWidth="1"/>
    <col min="7722" max="7722" width="10.7109375" style="1" customWidth="1"/>
    <col min="7723" max="7723" width="11.85546875" style="1" customWidth="1"/>
    <col min="7724" max="7730" width="10.7109375" style="1" customWidth="1"/>
    <col min="7731" max="7731" width="11.85546875" style="1" customWidth="1"/>
    <col min="7732" max="7734" width="10.7109375" style="1" customWidth="1"/>
    <col min="7735" max="7735" width="13.42578125" style="1" customWidth="1"/>
    <col min="7736" max="7736" width="10.7109375" style="1" customWidth="1"/>
    <col min="7737" max="7737" width="10.140625" style="1" customWidth="1"/>
    <col min="7738" max="7738" width="8.28515625" style="1" customWidth="1"/>
    <col min="7739" max="7739" width="10.140625" style="1" customWidth="1"/>
    <col min="7740" max="7740" width="1.140625" style="1" customWidth="1"/>
    <col min="7741" max="7936" width="10.140625" style="1"/>
    <col min="7937" max="7937" width="23.42578125" style="1" customWidth="1"/>
    <col min="7938" max="7938" width="7.7109375" style="1" customWidth="1"/>
    <col min="7939" max="7955" width="0" style="1" hidden="1" customWidth="1"/>
    <col min="7956" max="7956" width="42.140625" style="1" customWidth="1"/>
    <col min="7957" max="7957" width="65.85546875" style="1" customWidth="1"/>
    <col min="7958" max="7958" width="44" style="1" customWidth="1"/>
    <col min="7959" max="7959" width="12.7109375" style="1" customWidth="1"/>
    <col min="7960" max="7960" width="25.7109375" style="1" customWidth="1"/>
    <col min="7961" max="7963" width="12.7109375" style="1" customWidth="1"/>
    <col min="7964" max="7964" width="16.7109375" style="1" customWidth="1"/>
    <col min="7965" max="7965" width="13.5703125" style="1" customWidth="1"/>
    <col min="7966" max="7966" width="0" style="1" hidden="1" customWidth="1"/>
    <col min="7967" max="7967" width="13.85546875" style="1" customWidth="1"/>
    <col min="7968" max="7968" width="16" style="1" customWidth="1"/>
    <col min="7969" max="7969" width="11.7109375" style="1" customWidth="1"/>
    <col min="7970" max="7971" width="10.7109375" style="1" customWidth="1"/>
    <col min="7972" max="7972" width="12.140625" style="1" customWidth="1"/>
    <col min="7973" max="7973" width="17" style="1" customWidth="1"/>
    <col min="7974" max="7975" width="13.5703125" style="1" customWidth="1"/>
    <col min="7976" max="7976" width="15.7109375" style="1" customWidth="1"/>
    <col min="7977" max="7977" width="12.7109375" style="1" customWidth="1"/>
    <col min="7978" max="7978" width="10.7109375" style="1" customWidth="1"/>
    <col min="7979" max="7979" width="11.85546875" style="1" customWidth="1"/>
    <col min="7980" max="7986" width="10.7109375" style="1" customWidth="1"/>
    <col min="7987" max="7987" width="11.85546875" style="1" customWidth="1"/>
    <col min="7988" max="7990" width="10.7109375" style="1" customWidth="1"/>
    <col min="7991" max="7991" width="13.42578125" style="1" customWidth="1"/>
    <col min="7992" max="7992" width="10.7109375" style="1" customWidth="1"/>
    <col min="7993" max="7993" width="10.140625" style="1" customWidth="1"/>
    <col min="7994" max="7994" width="8.28515625" style="1" customWidth="1"/>
    <col min="7995" max="7995" width="10.140625" style="1" customWidth="1"/>
    <col min="7996" max="7996" width="1.140625" style="1" customWidth="1"/>
    <col min="7997" max="8192" width="10.140625" style="1"/>
    <col min="8193" max="8193" width="23.42578125" style="1" customWidth="1"/>
    <col min="8194" max="8194" width="7.7109375" style="1" customWidth="1"/>
    <col min="8195" max="8211" width="0" style="1" hidden="1" customWidth="1"/>
    <col min="8212" max="8212" width="42.140625" style="1" customWidth="1"/>
    <col min="8213" max="8213" width="65.85546875" style="1" customWidth="1"/>
    <col min="8214" max="8214" width="44" style="1" customWidth="1"/>
    <col min="8215" max="8215" width="12.7109375" style="1" customWidth="1"/>
    <col min="8216" max="8216" width="25.7109375" style="1" customWidth="1"/>
    <col min="8217" max="8219" width="12.7109375" style="1" customWidth="1"/>
    <col min="8220" max="8220" width="16.7109375" style="1" customWidth="1"/>
    <col min="8221" max="8221" width="13.5703125" style="1" customWidth="1"/>
    <col min="8222" max="8222" width="0" style="1" hidden="1" customWidth="1"/>
    <col min="8223" max="8223" width="13.85546875" style="1" customWidth="1"/>
    <col min="8224" max="8224" width="16" style="1" customWidth="1"/>
    <col min="8225" max="8225" width="11.7109375" style="1" customWidth="1"/>
    <col min="8226" max="8227" width="10.7109375" style="1" customWidth="1"/>
    <col min="8228" max="8228" width="12.140625" style="1" customWidth="1"/>
    <col min="8229" max="8229" width="17" style="1" customWidth="1"/>
    <col min="8230" max="8231" width="13.5703125" style="1" customWidth="1"/>
    <col min="8232" max="8232" width="15.7109375" style="1" customWidth="1"/>
    <col min="8233" max="8233" width="12.7109375" style="1" customWidth="1"/>
    <col min="8234" max="8234" width="10.7109375" style="1" customWidth="1"/>
    <col min="8235" max="8235" width="11.85546875" style="1" customWidth="1"/>
    <col min="8236" max="8242" width="10.7109375" style="1" customWidth="1"/>
    <col min="8243" max="8243" width="11.85546875" style="1" customWidth="1"/>
    <col min="8244" max="8246" width="10.7109375" style="1" customWidth="1"/>
    <col min="8247" max="8247" width="13.42578125" style="1" customWidth="1"/>
    <col min="8248" max="8248" width="10.7109375" style="1" customWidth="1"/>
    <col min="8249" max="8249" width="10.140625" style="1" customWidth="1"/>
    <col min="8250" max="8250" width="8.28515625" style="1" customWidth="1"/>
    <col min="8251" max="8251" width="10.140625" style="1" customWidth="1"/>
    <col min="8252" max="8252" width="1.140625" style="1" customWidth="1"/>
    <col min="8253" max="8448" width="10.140625" style="1"/>
    <col min="8449" max="8449" width="23.42578125" style="1" customWidth="1"/>
    <col min="8450" max="8450" width="7.7109375" style="1" customWidth="1"/>
    <col min="8451" max="8467" width="0" style="1" hidden="1" customWidth="1"/>
    <col min="8468" max="8468" width="42.140625" style="1" customWidth="1"/>
    <col min="8469" max="8469" width="65.85546875" style="1" customWidth="1"/>
    <col min="8470" max="8470" width="44" style="1" customWidth="1"/>
    <col min="8471" max="8471" width="12.7109375" style="1" customWidth="1"/>
    <col min="8472" max="8472" width="25.7109375" style="1" customWidth="1"/>
    <col min="8473" max="8475" width="12.7109375" style="1" customWidth="1"/>
    <col min="8476" max="8476" width="16.7109375" style="1" customWidth="1"/>
    <col min="8477" max="8477" width="13.5703125" style="1" customWidth="1"/>
    <col min="8478" max="8478" width="0" style="1" hidden="1" customWidth="1"/>
    <col min="8479" max="8479" width="13.85546875" style="1" customWidth="1"/>
    <col min="8480" max="8480" width="16" style="1" customWidth="1"/>
    <col min="8481" max="8481" width="11.7109375" style="1" customWidth="1"/>
    <col min="8482" max="8483" width="10.7109375" style="1" customWidth="1"/>
    <col min="8484" max="8484" width="12.140625" style="1" customWidth="1"/>
    <col min="8485" max="8485" width="17" style="1" customWidth="1"/>
    <col min="8486" max="8487" width="13.5703125" style="1" customWidth="1"/>
    <col min="8488" max="8488" width="15.7109375" style="1" customWidth="1"/>
    <col min="8489" max="8489" width="12.7109375" style="1" customWidth="1"/>
    <col min="8490" max="8490" width="10.7109375" style="1" customWidth="1"/>
    <col min="8491" max="8491" width="11.85546875" style="1" customWidth="1"/>
    <col min="8492" max="8498" width="10.7109375" style="1" customWidth="1"/>
    <col min="8499" max="8499" width="11.85546875" style="1" customWidth="1"/>
    <col min="8500" max="8502" width="10.7109375" style="1" customWidth="1"/>
    <col min="8503" max="8503" width="13.42578125" style="1" customWidth="1"/>
    <col min="8504" max="8504" width="10.7109375" style="1" customWidth="1"/>
    <col min="8505" max="8505" width="10.140625" style="1" customWidth="1"/>
    <col min="8506" max="8506" width="8.28515625" style="1" customWidth="1"/>
    <col min="8507" max="8507" width="10.140625" style="1" customWidth="1"/>
    <col min="8508" max="8508" width="1.140625" style="1" customWidth="1"/>
    <col min="8509" max="8704" width="10.140625" style="1"/>
    <col min="8705" max="8705" width="23.42578125" style="1" customWidth="1"/>
    <col min="8706" max="8706" width="7.7109375" style="1" customWidth="1"/>
    <col min="8707" max="8723" width="0" style="1" hidden="1" customWidth="1"/>
    <col min="8724" max="8724" width="42.140625" style="1" customWidth="1"/>
    <col min="8725" max="8725" width="65.85546875" style="1" customWidth="1"/>
    <col min="8726" max="8726" width="44" style="1" customWidth="1"/>
    <col min="8727" max="8727" width="12.7109375" style="1" customWidth="1"/>
    <col min="8728" max="8728" width="25.7109375" style="1" customWidth="1"/>
    <col min="8729" max="8731" width="12.7109375" style="1" customWidth="1"/>
    <col min="8732" max="8732" width="16.7109375" style="1" customWidth="1"/>
    <col min="8733" max="8733" width="13.5703125" style="1" customWidth="1"/>
    <col min="8734" max="8734" width="0" style="1" hidden="1" customWidth="1"/>
    <col min="8735" max="8735" width="13.85546875" style="1" customWidth="1"/>
    <col min="8736" max="8736" width="16" style="1" customWidth="1"/>
    <col min="8737" max="8737" width="11.7109375" style="1" customWidth="1"/>
    <col min="8738" max="8739" width="10.7109375" style="1" customWidth="1"/>
    <col min="8740" max="8740" width="12.140625" style="1" customWidth="1"/>
    <col min="8741" max="8741" width="17" style="1" customWidth="1"/>
    <col min="8742" max="8743" width="13.5703125" style="1" customWidth="1"/>
    <col min="8744" max="8744" width="15.7109375" style="1" customWidth="1"/>
    <col min="8745" max="8745" width="12.7109375" style="1" customWidth="1"/>
    <col min="8746" max="8746" width="10.7109375" style="1" customWidth="1"/>
    <col min="8747" max="8747" width="11.85546875" style="1" customWidth="1"/>
    <col min="8748" max="8754" width="10.7109375" style="1" customWidth="1"/>
    <col min="8755" max="8755" width="11.85546875" style="1" customWidth="1"/>
    <col min="8756" max="8758" width="10.7109375" style="1" customWidth="1"/>
    <col min="8759" max="8759" width="13.42578125" style="1" customWidth="1"/>
    <col min="8760" max="8760" width="10.7109375" style="1" customWidth="1"/>
    <col min="8761" max="8761" width="10.140625" style="1" customWidth="1"/>
    <col min="8762" max="8762" width="8.28515625" style="1" customWidth="1"/>
    <col min="8763" max="8763" width="10.140625" style="1" customWidth="1"/>
    <col min="8764" max="8764" width="1.140625" style="1" customWidth="1"/>
    <col min="8765" max="8960" width="10.140625" style="1"/>
    <col min="8961" max="8961" width="23.42578125" style="1" customWidth="1"/>
    <col min="8962" max="8962" width="7.7109375" style="1" customWidth="1"/>
    <col min="8963" max="8979" width="0" style="1" hidden="1" customWidth="1"/>
    <col min="8980" max="8980" width="42.140625" style="1" customWidth="1"/>
    <col min="8981" max="8981" width="65.85546875" style="1" customWidth="1"/>
    <col min="8982" max="8982" width="44" style="1" customWidth="1"/>
    <col min="8983" max="8983" width="12.7109375" style="1" customWidth="1"/>
    <col min="8984" max="8984" width="25.7109375" style="1" customWidth="1"/>
    <col min="8985" max="8987" width="12.7109375" style="1" customWidth="1"/>
    <col min="8988" max="8988" width="16.7109375" style="1" customWidth="1"/>
    <col min="8989" max="8989" width="13.5703125" style="1" customWidth="1"/>
    <col min="8990" max="8990" width="0" style="1" hidden="1" customWidth="1"/>
    <col min="8991" max="8991" width="13.85546875" style="1" customWidth="1"/>
    <col min="8992" max="8992" width="16" style="1" customWidth="1"/>
    <col min="8993" max="8993" width="11.7109375" style="1" customWidth="1"/>
    <col min="8994" max="8995" width="10.7109375" style="1" customWidth="1"/>
    <col min="8996" max="8996" width="12.140625" style="1" customWidth="1"/>
    <col min="8997" max="8997" width="17" style="1" customWidth="1"/>
    <col min="8998" max="8999" width="13.5703125" style="1" customWidth="1"/>
    <col min="9000" max="9000" width="15.7109375" style="1" customWidth="1"/>
    <col min="9001" max="9001" width="12.7109375" style="1" customWidth="1"/>
    <col min="9002" max="9002" width="10.7109375" style="1" customWidth="1"/>
    <col min="9003" max="9003" width="11.85546875" style="1" customWidth="1"/>
    <col min="9004" max="9010" width="10.7109375" style="1" customWidth="1"/>
    <col min="9011" max="9011" width="11.85546875" style="1" customWidth="1"/>
    <col min="9012" max="9014" width="10.7109375" style="1" customWidth="1"/>
    <col min="9015" max="9015" width="13.42578125" style="1" customWidth="1"/>
    <col min="9016" max="9016" width="10.7109375" style="1" customWidth="1"/>
    <col min="9017" max="9017" width="10.140625" style="1" customWidth="1"/>
    <col min="9018" max="9018" width="8.28515625" style="1" customWidth="1"/>
    <col min="9019" max="9019" width="10.140625" style="1" customWidth="1"/>
    <col min="9020" max="9020" width="1.140625" style="1" customWidth="1"/>
    <col min="9021" max="9216" width="10.140625" style="1"/>
    <col min="9217" max="9217" width="23.42578125" style="1" customWidth="1"/>
    <col min="9218" max="9218" width="7.7109375" style="1" customWidth="1"/>
    <col min="9219" max="9235" width="0" style="1" hidden="1" customWidth="1"/>
    <col min="9236" max="9236" width="42.140625" style="1" customWidth="1"/>
    <col min="9237" max="9237" width="65.85546875" style="1" customWidth="1"/>
    <col min="9238" max="9238" width="44" style="1" customWidth="1"/>
    <col min="9239" max="9239" width="12.7109375" style="1" customWidth="1"/>
    <col min="9240" max="9240" width="25.7109375" style="1" customWidth="1"/>
    <col min="9241" max="9243" width="12.7109375" style="1" customWidth="1"/>
    <col min="9244" max="9244" width="16.7109375" style="1" customWidth="1"/>
    <col min="9245" max="9245" width="13.5703125" style="1" customWidth="1"/>
    <col min="9246" max="9246" width="0" style="1" hidden="1" customWidth="1"/>
    <col min="9247" max="9247" width="13.85546875" style="1" customWidth="1"/>
    <col min="9248" max="9248" width="16" style="1" customWidth="1"/>
    <col min="9249" max="9249" width="11.7109375" style="1" customWidth="1"/>
    <col min="9250" max="9251" width="10.7109375" style="1" customWidth="1"/>
    <col min="9252" max="9252" width="12.140625" style="1" customWidth="1"/>
    <col min="9253" max="9253" width="17" style="1" customWidth="1"/>
    <col min="9254" max="9255" width="13.5703125" style="1" customWidth="1"/>
    <col min="9256" max="9256" width="15.7109375" style="1" customWidth="1"/>
    <col min="9257" max="9257" width="12.7109375" style="1" customWidth="1"/>
    <col min="9258" max="9258" width="10.7109375" style="1" customWidth="1"/>
    <col min="9259" max="9259" width="11.85546875" style="1" customWidth="1"/>
    <col min="9260" max="9266" width="10.7109375" style="1" customWidth="1"/>
    <col min="9267" max="9267" width="11.85546875" style="1" customWidth="1"/>
    <col min="9268" max="9270" width="10.7109375" style="1" customWidth="1"/>
    <col min="9271" max="9271" width="13.42578125" style="1" customWidth="1"/>
    <col min="9272" max="9272" width="10.7109375" style="1" customWidth="1"/>
    <col min="9273" max="9273" width="10.140625" style="1" customWidth="1"/>
    <col min="9274" max="9274" width="8.28515625" style="1" customWidth="1"/>
    <col min="9275" max="9275" width="10.140625" style="1" customWidth="1"/>
    <col min="9276" max="9276" width="1.140625" style="1" customWidth="1"/>
    <col min="9277" max="9472" width="10.140625" style="1"/>
    <col min="9473" max="9473" width="23.42578125" style="1" customWidth="1"/>
    <col min="9474" max="9474" width="7.7109375" style="1" customWidth="1"/>
    <col min="9475" max="9491" width="0" style="1" hidden="1" customWidth="1"/>
    <col min="9492" max="9492" width="42.140625" style="1" customWidth="1"/>
    <col min="9493" max="9493" width="65.85546875" style="1" customWidth="1"/>
    <col min="9494" max="9494" width="44" style="1" customWidth="1"/>
    <col min="9495" max="9495" width="12.7109375" style="1" customWidth="1"/>
    <col min="9496" max="9496" width="25.7109375" style="1" customWidth="1"/>
    <col min="9497" max="9499" width="12.7109375" style="1" customWidth="1"/>
    <col min="9500" max="9500" width="16.7109375" style="1" customWidth="1"/>
    <col min="9501" max="9501" width="13.5703125" style="1" customWidth="1"/>
    <col min="9502" max="9502" width="0" style="1" hidden="1" customWidth="1"/>
    <col min="9503" max="9503" width="13.85546875" style="1" customWidth="1"/>
    <col min="9504" max="9504" width="16" style="1" customWidth="1"/>
    <col min="9505" max="9505" width="11.7109375" style="1" customWidth="1"/>
    <col min="9506" max="9507" width="10.7109375" style="1" customWidth="1"/>
    <col min="9508" max="9508" width="12.140625" style="1" customWidth="1"/>
    <col min="9509" max="9509" width="17" style="1" customWidth="1"/>
    <col min="9510" max="9511" width="13.5703125" style="1" customWidth="1"/>
    <col min="9512" max="9512" width="15.7109375" style="1" customWidth="1"/>
    <col min="9513" max="9513" width="12.7109375" style="1" customWidth="1"/>
    <col min="9514" max="9514" width="10.7109375" style="1" customWidth="1"/>
    <col min="9515" max="9515" width="11.85546875" style="1" customWidth="1"/>
    <col min="9516" max="9522" width="10.7109375" style="1" customWidth="1"/>
    <col min="9523" max="9523" width="11.85546875" style="1" customWidth="1"/>
    <col min="9524" max="9526" width="10.7109375" style="1" customWidth="1"/>
    <col min="9527" max="9527" width="13.42578125" style="1" customWidth="1"/>
    <col min="9528" max="9528" width="10.7109375" style="1" customWidth="1"/>
    <col min="9529" max="9529" width="10.140625" style="1" customWidth="1"/>
    <col min="9530" max="9530" width="8.28515625" style="1" customWidth="1"/>
    <col min="9531" max="9531" width="10.140625" style="1" customWidth="1"/>
    <col min="9532" max="9532" width="1.140625" style="1" customWidth="1"/>
    <col min="9533" max="9728" width="10.140625" style="1"/>
    <col min="9729" max="9729" width="23.42578125" style="1" customWidth="1"/>
    <col min="9730" max="9730" width="7.7109375" style="1" customWidth="1"/>
    <col min="9731" max="9747" width="0" style="1" hidden="1" customWidth="1"/>
    <col min="9748" max="9748" width="42.140625" style="1" customWidth="1"/>
    <col min="9749" max="9749" width="65.85546875" style="1" customWidth="1"/>
    <col min="9750" max="9750" width="44" style="1" customWidth="1"/>
    <col min="9751" max="9751" width="12.7109375" style="1" customWidth="1"/>
    <col min="9752" max="9752" width="25.7109375" style="1" customWidth="1"/>
    <col min="9753" max="9755" width="12.7109375" style="1" customWidth="1"/>
    <col min="9756" max="9756" width="16.7109375" style="1" customWidth="1"/>
    <col min="9757" max="9757" width="13.5703125" style="1" customWidth="1"/>
    <col min="9758" max="9758" width="0" style="1" hidden="1" customWidth="1"/>
    <col min="9759" max="9759" width="13.85546875" style="1" customWidth="1"/>
    <col min="9760" max="9760" width="16" style="1" customWidth="1"/>
    <col min="9761" max="9761" width="11.7109375" style="1" customWidth="1"/>
    <col min="9762" max="9763" width="10.7109375" style="1" customWidth="1"/>
    <col min="9764" max="9764" width="12.140625" style="1" customWidth="1"/>
    <col min="9765" max="9765" width="17" style="1" customWidth="1"/>
    <col min="9766" max="9767" width="13.5703125" style="1" customWidth="1"/>
    <col min="9768" max="9768" width="15.7109375" style="1" customWidth="1"/>
    <col min="9769" max="9769" width="12.7109375" style="1" customWidth="1"/>
    <col min="9770" max="9770" width="10.7109375" style="1" customWidth="1"/>
    <col min="9771" max="9771" width="11.85546875" style="1" customWidth="1"/>
    <col min="9772" max="9778" width="10.7109375" style="1" customWidth="1"/>
    <col min="9779" max="9779" width="11.85546875" style="1" customWidth="1"/>
    <col min="9780" max="9782" width="10.7109375" style="1" customWidth="1"/>
    <col min="9783" max="9783" width="13.42578125" style="1" customWidth="1"/>
    <col min="9784" max="9784" width="10.7109375" style="1" customWidth="1"/>
    <col min="9785" max="9785" width="10.140625" style="1" customWidth="1"/>
    <col min="9786" max="9786" width="8.28515625" style="1" customWidth="1"/>
    <col min="9787" max="9787" width="10.140625" style="1" customWidth="1"/>
    <col min="9788" max="9788" width="1.140625" style="1" customWidth="1"/>
    <col min="9789" max="9984" width="10.140625" style="1"/>
    <col min="9985" max="9985" width="23.42578125" style="1" customWidth="1"/>
    <col min="9986" max="9986" width="7.7109375" style="1" customWidth="1"/>
    <col min="9987" max="10003" width="0" style="1" hidden="1" customWidth="1"/>
    <col min="10004" max="10004" width="42.140625" style="1" customWidth="1"/>
    <col min="10005" max="10005" width="65.85546875" style="1" customWidth="1"/>
    <col min="10006" max="10006" width="44" style="1" customWidth="1"/>
    <col min="10007" max="10007" width="12.7109375" style="1" customWidth="1"/>
    <col min="10008" max="10008" width="25.7109375" style="1" customWidth="1"/>
    <col min="10009" max="10011" width="12.7109375" style="1" customWidth="1"/>
    <col min="10012" max="10012" width="16.7109375" style="1" customWidth="1"/>
    <col min="10013" max="10013" width="13.5703125" style="1" customWidth="1"/>
    <col min="10014" max="10014" width="0" style="1" hidden="1" customWidth="1"/>
    <col min="10015" max="10015" width="13.85546875" style="1" customWidth="1"/>
    <col min="10016" max="10016" width="16" style="1" customWidth="1"/>
    <col min="10017" max="10017" width="11.7109375" style="1" customWidth="1"/>
    <col min="10018" max="10019" width="10.7109375" style="1" customWidth="1"/>
    <col min="10020" max="10020" width="12.140625" style="1" customWidth="1"/>
    <col min="10021" max="10021" width="17" style="1" customWidth="1"/>
    <col min="10022" max="10023" width="13.5703125" style="1" customWidth="1"/>
    <col min="10024" max="10024" width="15.7109375" style="1" customWidth="1"/>
    <col min="10025" max="10025" width="12.7109375" style="1" customWidth="1"/>
    <col min="10026" max="10026" width="10.7109375" style="1" customWidth="1"/>
    <col min="10027" max="10027" width="11.85546875" style="1" customWidth="1"/>
    <col min="10028" max="10034" width="10.7109375" style="1" customWidth="1"/>
    <col min="10035" max="10035" width="11.85546875" style="1" customWidth="1"/>
    <col min="10036" max="10038" width="10.7109375" style="1" customWidth="1"/>
    <col min="10039" max="10039" width="13.42578125" style="1" customWidth="1"/>
    <col min="10040" max="10040" width="10.7109375" style="1" customWidth="1"/>
    <col min="10041" max="10041" width="10.140625" style="1" customWidth="1"/>
    <col min="10042" max="10042" width="8.28515625" style="1" customWidth="1"/>
    <col min="10043" max="10043" width="10.140625" style="1" customWidth="1"/>
    <col min="10044" max="10044" width="1.140625" style="1" customWidth="1"/>
    <col min="10045" max="10240" width="10.140625" style="1"/>
    <col min="10241" max="10241" width="23.42578125" style="1" customWidth="1"/>
    <col min="10242" max="10242" width="7.7109375" style="1" customWidth="1"/>
    <col min="10243" max="10259" width="0" style="1" hidden="1" customWidth="1"/>
    <col min="10260" max="10260" width="42.140625" style="1" customWidth="1"/>
    <col min="10261" max="10261" width="65.85546875" style="1" customWidth="1"/>
    <col min="10262" max="10262" width="44" style="1" customWidth="1"/>
    <col min="10263" max="10263" width="12.7109375" style="1" customWidth="1"/>
    <col min="10264" max="10264" width="25.7109375" style="1" customWidth="1"/>
    <col min="10265" max="10267" width="12.7109375" style="1" customWidth="1"/>
    <col min="10268" max="10268" width="16.7109375" style="1" customWidth="1"/>
    <col min="10269" max="10269" width="13.5703125" style="1" customWidth="1"/>
    <col min="10270" max="10270" width="0" style="1" hidden="1" customWidth="1"/>
    <col min="10271" max="10271" width="13.85546875" style="1" customWidth="1"/>
    <col min="10272" max="10272" width="16" style="1" customWidth="1"/>
    <col min="10273" max="10273" width="11.7109375" style="1" customWidth="1"/>
    <col min="10274" max="10275" width="10.7109375" style="1" customWidth="1"/>
    <col min="10276" max="10276" width="12.140625" style="1" customWidth="1"/>
    <col min="10277" max="10277" width="17" style="1" customWidth="1"/>
    <col min="10278" max="10279" width="13.5703125" style="1" customWidth="1"/>
    <col min="10280" max="10280" width="15.7109375" style="1" customWidth="1"/>
    <col min="10281" max="10281" width="12.7109375" style="1" customWidth="1"/>
    <col min="10282" max="10282" width="10.7109375" style="1" customWidth="1"/>
    <col min="10283" max="10283" width="11.85546875" style="1" customWidth="1"/>
    <col min="10284" max="10290" width="10.7109375" style="1" customWidth="1"/>
    <col min="10291" max="10291" width="11.85546875" style="1" customWidth="1"/>
    <col min="10292" max="10294" width="10.7109375" style="1" customWidth="1"/>
    <col min="10295" max="10295" width="13.42578125" style="1" customWidth="1"/>
    <col min="10296" max="10296" width="10.7109375" style="1" customWidth="1"/>
    <col min="10297" max="10297" width="10.140625" style="1" customWidth="1"/>
    <col min="10298" max="10298" width="8.28515625" style="1" customWidth="1"/>
    <col min="10299" max="10299" width="10.140625" style="1" customWidth="1"/>
    <col min="10300" max="10300" width="1.140625" style="1" customWidth="1"/>
    <col min="10301" max="10496" width="10.140625" style="1"/>
    <col min="10497" max="10497" width="23.42578125" style="1" customWidth="1"/>
    <col min="10498" max="10498" width="7.7109375" style="1" customWidth="1"/>
    <col min="10499" max="10515" width="0" style="1" hidden="1" customWidth="1"/>
    <col min="10516" max="10516" width="42.140625" style="1" customWidth="1"/>
    <col min="10517" max="10517" width="65.85546875" style="1" customWidth="1"/>
    <col min="10518" max="10518" width="44" style="1" customWidth="1"/>
    <col min="10519" max="10519" width="12.7109375" style="1" customWidth="1"/>
    <col min="10520" max="10520" width="25.7109375" style="1" customWidth="1"/>
    <col min="10521" max="10523" width="12.7109375" style="1" customWidth="1"/>
    <col min="10524" max="10524" width="16.7109375" style="1" customWidth="1"/>
    <col min="10525" max="10525" width="13.5703125" style="1" customWidth="1"/>
    <col min="10526" max="10526" width="0" style="1" hidden="1" customWidth="1"/>
    <col min="10527" max="10527" width="13.85546875" style="1" customWidth="1"/>
    <col min="10528" max="10528" width="16" style="1" customWidth="1"/>
    <col min="10529" max="10529" width="11.7109375" style="1" customWidth="1"/>
    <col min="10530" max="10531" width="10.7109375" style="1" customWidth="1"/>
    <col min="10532" max="10532" width="12.140625" style="1" customWidth="1"/>
    <col min="10533" max="10533" width="17" style="1" customWidth="1"/>
    <col min="10534" max="10535" width="13.5703125" style="1" customWidth="1"/>
    <col min="10536" max="10536" width="15.7109375" style="1" customWidth="1"/>
    <col min="10537" max="10537" width="12.7109375" style="1" customWidth="1"/>
    <col min="10538" max="10538" width="10.7109375" style="1" customWidth="1"/>
    <col min="10539" max="10539" width="11.85546875" style="1" customWidth="1"/>
    <col min="10540" max="10546" width="10.7109375" style="1" customWidth="1"/>
    <col min="10547" max="10547" width="11.85546875" style="1" customWidth="1"/>
    <col min="10548" max="10550" width="10.7109375" style="1" customWidth="1"/>
    <col min="10551" max="10551" width="13.42578125" style="1" customWidth="1"/>
    <col min="10552" max="10552" width="10.7109375" style="1" customWidth="1"/>
    <col min="10553" max="10553" width="10.140625" style="1" customWidth="1"/>
    <col min="10554" max="10554" width="8.28515625" style="1" customWidth="1"/>
    <col min="10555" max="10555" width="10.140625" style="1" customWidth="1"/>
    <col min="10556" max="10556" width="1.140625" style="1" customWidth="1"/>
    <col min="10557" max="10752" width="10.140625" style="1"/>
    <col min="10753" max="10753" width="23.42578125" style="1" customWidth="1"/>
    <col min="10754" max="10754" width="7.7109375" style="1" customWidth="1"/>
    <col min="10755" max="10771" width="0" style="1" hidden="1" customWidth="1"/>
    <col min="10772" max="10772" width="42.140625" style="1" customWidth="1"/>
    <col min="10773" max="10773" width="65.85546875" style="1" customWidth="1"/>
    <col min="10774" max="10774" width="44" style="1" customWidth="1"/>
    <col min="10775" max="10775" width="12.7109375" style="1" customWidth="1"/>
    <col min="10776" max="10776" width="25.7109375" style="1" customWidth="1"/>
    <col min="10777" max="10779" width="12.7109375" style="1" customWidth="1"/>
    <col min="10780" max="10780" width="16.7109375" style="1" customWidth="1"/>
    <col min="10781" max="10781" width="13.5703125" style="1" customWidth="1"/>
    <col min="10782" max="10782" width="0" style="1" hidden="1" customWidth="1"/>
    <col min="10783" max="10783" width="13.85546875" style="1" customWidth="1"/>
    <col min="10784" max="10784" width="16" style="1" customWidth="1"/>
    <col min="10785" max="10785" width="11.7109375" style="1" customWidth="1"/>
    <col min="10786" max="10787" width="10.7109375" style="1" customWidth="1"/>
    <col min="10788" max="10788" width="12.140625" style="1" customWidth="1"/>
    <col min="10789" max="10789" width="17" style="1" customWidth="1"/>
    <col min="10790" max="10791" width="13.5703125" style="1" customWidth="1"/>
    <col min="10792" max="10792" width="15.7109375" style="1" customWidth="1"/>
    <col min="10793" max="10793" width="12.7109375" style="1" customWidth="1"/>
    <col min="10794" max="10794" width="10.7109375" style="1" customWidth="1"/>
    <col min="10795" max="10795" width="11.85546875" style="1" customWidth="1"/>
    <col min="10796" max="10802" width="10.7109375" style="1" customWidth="1"/>
    <col min="10803" max="10803" width="11.85546875" style="1" customWidth="1"/>
    <col min="10804" max="10806" width="10.7109375" style="1" customWidth="1"/>
    <col min="10807" max="10807" width="13.42578125" style="1" customWidth="1"/>
    <col min="10808" max="10808" width="10.7109375" style="1" customWidth="1"/>
    <col min="10809" max="10809" width="10.140625" style="1" customWidth="1"/>
    <col min="10810" max="10810" width="8.28515625" style="1" customWidth="1"/>
    <col min="10811" max="10811" width="10.140625" style="1" customWidth="1"/>
    <col min="10812" max="10812" width="1.140625" style="1" customWidth="1"/>
    <col min="10813" max="11008" width="10.140625" style="1"/>
    <col min="11009" max="11009" width="23.42578125" style="1" customWidth="1"/>
    <col min="11010" max="11010" width="7.7109375" style="1" customWidth="1"/>
    <col min="11011" max="11027" width="0" style="1" hidden="1" customWidth="1"/>
    <col min="11028" max="11028" width="42.140625" style="1" customWidth="1"/>
    <col min="11029" max="11029" width="65.85546875" style="1" customWidth="1"/>
    <col min="11030" max="11030" width="44" style="1" customWidth="1"/>
    <col min="11031" max="11031" width="12.7109375" style="1" customWidth="1"/>
    <col min="11032" max="11032" width="25.7109375" style="1" customWidth="1"/>
    <col min="11033" max="11035" width="12.7109375" style="1" customWidth="1"/>
    <col min="11036" max="11036" width="16.7109375" style="1" customWidth="1"/>
    <col min="11037" max="11037" width="13.5703125" style="1" customWidth="1"/>
    <col min="11038" max="11038" width="0" style="1" hidden="1" customWidth="1"/>
    <col min="11039" max="11039" width="13.85546875" style="1" customWidth="1"/>
    <col min="11040" max="11040" width="16" style="1" customWidth="1"/>
    <col min="11041" max="11041" width="11.7109375" style="1" customWidth="1"/>
    <col min="11042" max="11043" width="10.7109375" style="1" customWidth="1"/>
    <col min="11044" max="11044" width="12.140625" style="1" customWidth="1"/>
    <col min="11045" max="11045" width="17" style="1" customWidth="1"/>
    <col min="11046" max="11047" width="13.5703125" style="1" customWidth="1"/>
    <col min="11048" max="11048" width="15.7109375" style="1" customWidth="1"/>
    <col min="11049" max="11049" width="12.7109375" style="1" customWidth="1"/>
    <col min="11050" max="11050" width="10.7109375" style="1" customWidth="1"/>
    <col min="11051" max="11051" width="11.85546875" style="1" customWidth="1"/>
    <col min="11052" max="11058" width="10.7109375" style="1" customWidth="1"/>
    <col min="11059" max="11059" width="11.85546875" style="1" customWidth="1"/>
    <col min="11060" max="11062" width="10.7109375" style="1" customWidth="1"/>
    <col min="11063" max="11063" width="13.42578125" style="1" customWidth="1"/>
    <col min="11064" max="11064" width="10.7109375" style="1" customWidth="1"/>
    <col min="11065" max="11065" width="10.140625" style="1" customWidth="1"/>
    <col min="11066" max="11066" width="8.28515625" style="1" customWidth="1"/>
    <col min="11067" max="11067" width="10.140625" style="1" customWidth="1"/>
    <col min="11068" max="11068" width="1.140625" style="1" customWidth="1"/>
    <col min="11069" max="11264" width="10.140625" style="1"/>
    <col min="11265" max="11265" width="23.42578125" style="1" customWidth="1"/>
    <col min="11266" max="11266" width="7.7109375" style="1" customWidth="1"/>
    <col min="11267" max="11283" width="0" style="1" hidden="1" customWidth="1"/>
    <col min="11284" max="11284" width="42.140625" style="1" customWidth="1"/>
    <col min="11285" max="11285" width="65.85546875" style="1" customWidth="1"/>
    <col min="11286" max="11286" width="44" style="1" customWidth="1"/>
    <col min="11287" max="11287" width="12.7109375" style="1" customWidth="1"/>
    <col min="11288" max="11288" width="25.7109375" style="1" customWidth="1"/>
    <col min="11289" max="11291" width="12.7109375" style="1" customWidth="1"/>
    <col min="11292" max="11292" width="16.7109375" style="1" customWidth="1"/>
    <col min="11293" max="11293" width="13.5703125" style="1" customWidth="1"/>
    <col min="11294" max="11294" width="0" style="1" hidden="1" customWidth="1"/>
    <col min="11295" max="11295" width="13.85546875" style="1" customWidth="1"/>
    <col min="11296" max="11296" width="16" style="1" customWidth="1"/>
    <col min="11297" max="11297" width="11.7109375" style="1" customWidth="1"/>
    <col min="11298" max="11299" width="10.7109375" style="1" customWidth="1"/>
    <col min="11300" max="11300" width="12.140625" style="1" customWidth="1"/>
    <col min="11301" max="11301" width="17" style="1" customWidth="1"/>
    <col min="11302" max="11303" width="13.5703125" style="1" customWidth="1"/>
    <col min="11304" max="11304" width="15.7109375" style="1" customWidth="1"/>
    <col min="11305" max="11305" width="12.7109375" style="1" customWidth="1"/>
    <col min="11306" max="11306" width="10.7109375" style="1" customWidth="1"/>
    <col min="11307" max="11307" width="11.85546875" style="1" customWidth="1"/>
    <col min="11308" max="11314" width="10.7109375" style="1" customWidth="1"/>
    <col min="11315" max="11315" width="11.85546875" style="1" customWidth="1"/>
    <col min="11316" max="11318" width="10.7109375" style="1" customWidth="1"/>
    <col min="11319" max="11319" width="13.42578125" style="1" customWidth="1"/>
    <col min="11320" max="11320" width="10.7109375" style="1" customWidth="1"/>
    <col min="11321" max="11321" width="10.140625" style="1" customWidth="1"/>
    <col min="11322" max="11322" width="8.28515625" style="1" customWidth="1"/>
    <col min="11323" max="11323" width="10.140625" style="1" customWidth="1"/>
    <col min="11324" max="11324" width="1.140625" style="1" customWidth="1"/>
    <col min="11325" max="11520" width="10.140625" style="1"/>
    <col min="11521" max="11521" width="23.42578125" style="1" customWidth="1"/>
    <col min="11522" max="11522" width="7.7109375" style="1" customWidth="1"/>
    <col min="11523" max="11539" width="0" style="1" hidden="1" customWidth="1"/>
    <col min="11540" max="11540" width="42.140625" style="1" customWidth="1"/>
    <col min="11541" max="11541" width="65.85546875" style="1" customWidth="1"/>
    <col min="11542" max="11542" width="44" style="1" customWidth="1"/>
    <col min="11543" max="11543" width="12.7109375" style="1" customWidth="1"/>
    <col min="11544" max="11544" width="25.7109375" style="1" customWidth="1"/>
    <col min="11545" max="11547" width="12.7109375" style="1" customWidth="1"/>
    <col min="11548" max="11548" width="16.7109375" style="1" customWidth="1"/>
    <col min="11549" max="11549" width="13.5703125" style="1" customWidth="1"/>
    <col min="11550" max="11550" width="0" style="1" hidden="1" customWidth="1"/>
    <col min="11551" max="11551" width="13.85546875" style="1" customWidth="1"/>
    <col min="11552" max="11552" width="16" style="1" customWidth="1"/>
    <col min="11553" max="11553" width="11.7109375" style="1" customWidth="1"/>
    <col min="11554" max="11555" width="10.7109375" style="1" customWidth="1"/>
    <col min="11556" max="11556" width="12.140625" style="1" customWidth="1"/>
    <col min="11557" max="11557" width="17" style="1" customWidth="1"/>
    <col min="11558" max="11559" width="13.5703125" style="1" customWidth="1"/>
    <col min="11560" max="11560" width="15.7109375" style="1" customWidth="1"/>
    <col min="11561" max="11561" width="12.7109375" style="1" customWidth="1"/>
    <col min="11562" max="11562" width="10.7109375" style="1" customWidth="1"/>
    <col min="11563" max="11563" width="11.85546875" style="1" customWidth="1"/>
    <col min="11564" max="11570" width="10.7109375" style="1" customWidth="1"/>
    <col min="11571" max="11571" width="11.85546875" style="1" customWidth="1"/>
    <col min="11572" max="11574" width="10.7109375" style="1" customWidth="1"/>
    <col min="11575" max="11575" width="13.42578125" style="1" customWidth="1"/>
    <col min="11576" max="11576" width="10.7109375" style="1" customWidth="1"/>
    <col min="11577" max="11577" width="10.140625" style="1" customWidth="1"/>
    <col min="11578" max="11578" width="8.28515625" style="1" customWidth="1"/>
    <col min="11579" max="11579" width="10.140625" style="1" customWidth="1"/>
    <col min="11580" max="11580" width="1.140625" style="1" customWidth="1"/>
    <col min="11581" max="11776" width="10.140625" style="1"/>
    <col min="11777" max="11777" width="23.42578125" style="1" customWidth="1"/>
    <col min="11778" max="11778" width="7.7109375" style="1" customWidth="1"/>
    <col min="11779" max="11795" width="0" style="1" hidden="1" customWidth="1"/>
    <col min="11796" max="11796" width="42.140625" style="1" customWidth="1"/>
    <col min="11797" max="11797" width="65.85546875" style="1" customWidth="1"/>
    <col min="11798" max="11798" width="44" style="1" customWidth="1"/>
    <col min="11799" max="11799" width="12.7109375" style="1" customWidth="1"/>
    <col min="11800" max="11800" width="25.7109375" style="1" customWidth="1"/>
    <col min="11801" max="11803" width="12.7109375" style="1" customWidth="1"/>
    <col min="11804" max="11804" width="16.7109375" style="1" customWidth="1"/>
    <col min="11805" max="11805" width="13.5703125" style="1" customWidth="1"/>
    <col min="11806" max="11806" width="0" style="1" hidden="1" customWidth="1"/>
    <col min="11807" max="11807" width="13.85546875" style="1" customWidth="1"/>
    <col min="11808" max="11808" width="16" style="1" customWidth="1"/>
    <col min="11809" max="11809" width="11.7109375" style="1" customWidth="1"/>
    <col min="11810" max="11811" width="10.7109375" style="1" customWidth="1"/>
    <col min="11812" max="11812" width="12.140625" style="1" customWidth="1"/>
    <col min="11813" max="11813" width="17" style="1" customWidth="1"/>
    <col min="11814" max="11815" width="13.5703125" style="1" customWidth="1"/>
    <col min="11816" max="11816" width="15.7109375" style="1" customWidth="1"/>
    <col min="11817" max="11817" width="12.7109375" style="1" customWidth="1"/>
    <col min="11818" max="11818" width="10.7109375" style="1" customWidth="1"/>
    <col min="11819" max="11819" width="11.85546875" style="1" customWidth="1"/>
    <col min="11820" max="11826" width="10.7109375" style="1" customWidth="1"/>
    <col min="11827" max="11827" width="11.85546875" style="1" customWidth="1"/>
    <col min="11828" max="11830" width="10.7109375" style="1" customWidth="1"/>
    <col min="11831" max="11831" width="13.42578125" style="1" customWidth="1"/>
    <col min="11832" max="11832" width="10.7109375" style="1" customWidth="1"/>
    <col min="11833" max="11833" width="10.140625" style="1" customWidth="1"/>
    <col min="11834" max="11834" width="8.28515625" style="1" customWidth="1"/>
    <col min="11835" max="11835" width="10.140625" style="1" customWidth="1"/>
    <col min="11836" max="11836" width="1.140625" style="1" customWidth="1"/>
    <col min="11837" max="12032" width="10.140625" style="1"/>
    <col min="12033" max="12033" width="23.42578125" style="1" customWidth="1"/>
    <col min="12034" max="12034" width="7.7109375" style="1" customWidth="1"/>
    <col min="12035" max="12051" width="0" style="1" hidden="1" customWidth="1"/>
    <col min="12052" max="12052" width="42.140625" style="1" customWidth="1"/>
    <col min="12053" max="12053" width="65.85546875" style="1" customWidth="1"/>
    <col min="12054" max="12054" width="44" style="1" customWidth="1"/>
    <col min="12055" max="12055" width="12.7109375" style="1" customWidth="1"/>
    <col min="12056" max="12056" width="25.7109375" style="1" customWidth="1"/>
    <col min="12057" max="12059" width="12.7109375" style="1" customWidth="1"/>
    <col min="12060" max="12060" width="16.7109375" style="1" customWidth="1"/>
    <col min="12061" max="12061" width="13.5703125" style="1" customWidth="1"/>
    <col min="12062" max="12062" width="0" style="1" hidden="1" customWidth="1"/>
    <col min="12063" max="12063" width="13.85546875" style="1" customWidth="1"/>
    <col min="12064" max="12064" width="16" style="1" customWidth="1"/>
    <col min="12065" max="12065" width="11.7109375" style="1" customWidth="1"/>
    <col min="12066" max="12067" width="10.7109375" style="1" customWidth="1"/>
    <col min="12068" max="12068" width="12.140625" style="1" customWidth="1"/>
    <col min="12069" max="12069" width="17" style="1" customWidth="1"/>
    <col min="12070" max="12071" width="13.5703125" style="1" customWidth="1"/>
    <col min="12072" max="12072" width="15.7109375" style="1" customWidth="1"/>
    <col min="12073" max="12073" width="12.7109375" style="1" customWidth="1"/>
    <col min="12074" max="12074" width="10.7109375" style="1" customWidth="1"/>
    <col min="12075" max="12075" width="11.85546875" style="1" customWidth="1"/>
    <col min="12076" max="12082" width="10.7109375" style="1" customWidth="1"/>
    <col min="12083" max="12083" width="11.85546875" style="1" customWidth="1"/>
    <col min="12084" max="12086" width="10.7109375" style="1" customWidth="1"/>
    <col min="12087" max="12087" width="13.42578125" style="1" customWidth="1"/>
    <col min="12088" max="12088" width="10.7109375" style="1" customWidth="1"/>
    <col min="12089" max="12089" width="10.140625" style="1" customWidth="1"/>
    <col min="12090" max="12090" width="8.28515625" style="1" customWidth="1"/>
    <col min="12091" max="12091" width="10.140625" style="1" customWidth="1"/>
    <col min="12092" max="12092" width="1.140625" style="1" customWidth="1"/>
    <col min="12093" max="12288" width="10.140625" style="1"/>
    <col min="12289" max="12289" width="23.42578125" style="1" customWidth="1"/>
    <col min="12290" max="12290" width="7.7109375" style="1" customWidth="1"/>
    <col min="12291" max="12307" width="0" style="1" hidden="1" customWidth="1"/>
    <col min="12308" max="12308" width="42.140625" style="1" customWidth="1"/>
    <col min="12309" max="12309" width="65.85546875" style="1" customWidth="1"/>
    <col min="12310" max="12310" width="44" style="1" customWidth="1"/>
    <col min="12311" max="12311" width="12.7109375" style="1" customWidth="1"/>
    <col min="12312" max="12312" width="25.7109375" style="1" customWidth="1"/>
    <col min="12313" max="12315" width="12.7109375" style="1" customWidth="1"/>
    <col min="12316" max="12316" width="16.7109375" style="1" customWidth="1"/>
    <col min="12317" max="12317" width="13.5703125" style="1" customWidth="1"/>
    <col min="12318" max="12318" width="0" style="1" hidden="1" customWidth="1"/>
    <col min="12319" max="12319" width="13.85546875" style="1" customWidth="1"/>
    <col min="12320" max="12320" width="16" style="1" customWidth="1"/>
    <col min="12321" max="12321" width="11.7109375" style="1" customWidth="1"/>
    <col min="12322" max="12323" width="10.7109375" style="1" customWidth="1"/>
    <col min="12324" max="12324" width="12.140625" style="1" customWidth="1"/>
    <col min="12325" max="12325" width="17" style="1" customWidth="1"/>
    <col min="12326" max="12327" width="13.5703125" style="1" customWidth="1"/>
    <col min="12328" max="12328" width="15.7109375" style="1" customWidth="1"/>
    <col min="12329" max="12329" width="12.7109375" style="1" customWidth="1"/>
    <col min="12330" max="12330" width="10.7109375" style="1" customWidth="1"/>
    <col min="12331" max="12331" width="11.85546875" style="1" customWidth="1"/>
    <col min="12332" max="12338" width="10.7109375" style="1" customWidth="1"/>
    <col min="12339" max="12339" width="11.85546875" style="1" customWidth="1"/>
    <col min="12340" max="12342" width="10.7109375" style="1" customWidth="1"/>
    <col min="12343" max="12343" width="13.42578125" style="1" customWidth="1"/>
    <col min="12344" max="12344" width="10.7109375" style="1" customWidth="1"/>
    <col min="12345" max="12345" width="10.140625" style="1" customWidth="1"/>
    <col min="12346" max="12346" width="8.28515625" style="1" customWidth="1"/>
    <col min="12347" max="12347" width="10.140625" style="1" customWidth="1"/>
    <col min="12348" max="12348" width="1.140625" style="1" customWidth="1"/>
    <col min="12349" max="12544" width="10.140625" style="1"/>
    <col min="12545" max="12545" width="23.42578125" style="1" customWidth="1"/>
    <col min="12546" max="12546" width="7.7109375" style="1" customWidth="1"/>
    <col min="12547" max="12563" width="0" style="1" hidden="1" customWidth="1"/>
    <col min="12564" max="12564" width="42.140625" style="1" customWidth="1"/>
    <col min="12565" max="12565" width="65.85546875" style="1" customWidth="1"/>
    <col min="12566" max="12566" width="44" style="1" customWidth="1"/>
    <col min="12567" max="12567" width="12.7109375" style="1" customWidth="1"/>
    <col min="12568" max="12568" width="25.7109375" style="1" customWidth="1"/>
    <col min="12569" max="12571" width="12.7109375" style="1" customWidth="1"/>
    <col min="12572" max="12572" width="16.7109375" style="1" customWidth="1"/>
    <col min="12573" max="12573" width="13.5703125" style="1" customWidth="1"/>
    <col min="12574" max="12574" width="0" style="1" hidden="1" customWidth="1"/>
    <col min="12575" max="12575" width="13.85546875" style="1" customWidth="1"/>
    <col min="12576" max="12576" width="16" style="1" customWidth="1"/>
    <col min="12577" max="12577" width="11.7109375" style="1" customWidth="1"/>
    <col min="12578" max="12579" width="10.7109375" style="1" customWidth="1"/>
    <col min="12580" max="12580" width="12.140625" style="1" customWidth="1"/>
    <col min="12581" max="12581" width="17" style="1" customWidth="1"/>
    <col min="12582" max="12583" width="13.5703125" style="1" customWidth="1"/>
    <col min="12584" max="12584" width="15.7109375" style="1" customWidth="1"/>
    <col min="12585" max="12585" width="12.7109375" style="1" customWidth="1"/>
    <col min="12586" max="12586" width="10.7109375" style="1" customWidth="1"/>
    <col min="12587" max="12587" width="11.85546875" style="1" customWidth="1"/>
    <col min="12588" max="12594" width="10.7109375" style="1" customWidth="1"/>
    <col min="12595" max="12595" width="11.85546875" style="1" customWidth="1"/>
    <col min="12596" max="12598" width="10.7109375" style="1" customWidth="1"/>
    <col min="12599" max="12599" width="13.42578125" style="1" customWidth="1"/>
    <col min="12600" max="12600" width="10.7109375" style="1" customWidth="1"/>
    <col min="12601" max="12601" width="10.140625" style="1" customWidth="1"/>
    <col min="12602" max="12602" width="8.28515625" style="1" customWidth="1"/>
    <col min="12603" max="12603" width="10.140625" style="1" customWidth="1"/>
    <col min="12604" max="12604" width="1.140625" style="1" customWidth="1"/>
    <col min="12605" max="12800" width="10.140625" style="1"/>
    <col min="12801" max="12801" width="23.42578125" style="1" customWidth="1"/>
    <col min="12802" max="12802" width="7.7109375" style="1" customWidth="1"/>
    <col min="12803" max="12819" width="0" style="1" hidden="1" customWidth="1"/>
    <col min="12820" max="12820" width="42.140625" style="1" customWidth="1"/>
    <col min="12821" max="12821" width="65.85546875" style="1" customWidth="1"/>
    <col min="12822" max="12822" width="44" style="1" customWidth="1"/>
    <col min="12823" max="12823" width="12.7109375" style="1" customWidth="1"/>
    <col min="12824" max="12824" width="25.7109375" style="1" customWidth="1"/>
    <col min="12825" max="12827" width="12.7109375" style="1" customWidth="1"/>
    <col min="12828" max="12828" width="16.7109375" style="1" customWidth="1"/>
    <col min="12829" max="12829" width="13.5703125" style="1" customWidth="1"/>
    <col min="12830" max="12830" width="0" style="1" hidden="1" customWidth="1"/>
    <col min="12831" max="12831" width="13.85546875" style="1" customWidth="1"/>
    <col min="12832" max="12832" width="16" style="1" customWidth="1"/>
    <col min="12833" max="12833" width="11.7109375" style="1" customWidth="1"/>
    <col min="12834" max="12835" width="10.7109375" style="1" customWidth="1"/>
    <col min="12836" max="12836" width="12.140625" style="1" customWidth="1"/>
    <col min="12837" max="12837" width="17" style="1" customWidth="1"/>
    <col min="12838" max="12839" width="13.5703125" style="1" customWidth="1"/>
    <col min="12840" max="12840" width="15.7109375" style="1" customWidth="1"/>
    <col min="12841" max="12841" width="12.7109375" style="1" customWidth="1"/>
    <col min="12842" max="12842" width="10.7109375" style="1" customWidth="1"/>
    <col min="12843" max="12843" width="11.85546875" style="1" customWidth="1"/>
    <col min="12844" max="12850" width="10.7109375" style="1" customWidth="1"/>
    <col min="12851" max="12851" width="11.85546875" style="1" customWidth="1"/>
    <col min="12852" max="12854" width="10.7109375" style="1" customWidth="1"/>
    <col min="12855" max="12855" width="13.42578125" style="1" customWidth="1"/>
    <col min="12856" max="12856" width="10.7109375" style="1" customWidth="1"/>
    <col min="12857" max="12857" width="10.140625" style="1" customWidth="1"/>
    <col min="12858" max="12858" width="8.28515625" style="1" customWidth="1"/>
    <col min="12859" max="12859" width="10.140625" style="1" customWidth="1"/>
    <col min="12860" max="12860" width="1.140625" style="1" customWidth="1"/>
    <col min="12861" max="13056" width="10.140625" style="1"/>
    <col min="13057" max="13057" width="23.42578125" style="1" customWidth="1"/>
    <col min="13058" max="13058" width="7.7109375" style="1" customWidth="1"/>
    <col min="13059" max="13075" width="0" style="1" hidden="1" customWidth="1"/>
    <col min="13076" max="13076" width="42.140625" style="1" customWidth="1"/>
    <col min="13077" max="13077" width="65.85546875" style="1" customWidth="1"/>
    <col min="13078" max="13078" width="44" style="1" customWidth="1"/>
    <col min="13079" max="13079" width="12.7109375" style="1" customWidth="1"/>
    <col min="13080" max="13080" width="25.7109375" style="1" customWidth="1"/>
    <col min="13081" max="13083" width="12.7109375" style="1" customWidth="1"/>
    <col min="13084" max="13084" width="16.7109375" style="1" customWidth="1"/>
    <col min="13085" max="13085" width="13.5703125" style="1" customWidth="1"/>
    <col min="13086" max="13086" width="0" style="1" hidden="1" customWidth="1"/>
    <col min="13087" max="13087" width="13.85546875" style="1" customWidth="1"/>
    <col min="13088" max="13088" width="16" style="1" customWidth="1"/>
    <col min="13089" max="13089" width="11.7109375" style="1" customWidth="1"/>
    <col min="13090" max="13091" width="10.7109375" style="1" customWidth="1"/>
    <col min="13092" max="13092" width="12.140625" style="1" customWidth="1"/>
    <col min="13093" max="13093" width="17" style="1" customWidth="1"/>
    <col min="13094" max="13095" width="13.5703125" style="1" customWidth="1"/>
    <col min="13096" max="13096" width="15.7109375" style="1" customWidth="1"/>
    <col min="13097" max="13097" width="12.7109375" style="1" customWidth="1"/>
    <col min="13098" max="13098" width="10.7109375" style="1" customWidth="1"/>
    <col min="13099" max="13099" width="11.85546875" style="1" customWidth="1"/>
    <col min="13100" max="13106" width="10.7109375" style="1" customWidth="1"/>
    <col min="13107" max="13107" width="11.85546875" style="1" customWidth="1"/>
    <col min="13108" max="13110" width="10.7109375" style="1" customWidth="1"/>
    <col min="13111" max="13111" width="13.42578125" style="1" customWidth="1"/>
    <col min="13112" max="13112" width="10.7109375" style="1" customWidth="1"/>
    <col min="13113" max="13113" width="10.140625" style="1" customWidth="1"/>
    <col min="13114" max="13114" width="8.28515625" style="1" customWidth="1"/>
    <col min="13115" max="13115" width="10.140625" style="1" customWidth="1"/>
    <col min="13116" max="13116" width="1.140625" style="1" customWidth="1"/>
    <col min="13117" max="13312" width="10.140625" style="1"/>
    <col min="13313" max="13313" width="23.42578125" style="1" customWidth="1"/>
    <col min="13314" max="13314" width="7.7109375" style="1" customWidth="1"/>
    <col min="13315" max="13331" width="0" style="1" hidden="1" customWidth="1"/>
    <col min="13332" max="13332" width="42.140625" style="1" customWidth="1"/>
    <col min="13333" max="13333" width="65.85546875" style="1" customWidth="1"/>
    <col min="13334" max="13334" width="44" style="1" customWidth="1"/>
    <col min="13335" max="13335" width="12.7109375" style="1" customWidth="1"/>
    <col min="13336" max="13336" width="25.7109375" style="1" customWidth="1"/>
    <col min="13337" max="13339" width="12.7109375" style="1" customWidth="1"/>
    <col min="13340" max="13340" width="16.7109375" style="1" customWidth="1"/>
    <col min="13341" max="13341" width="13.5703125" style="1" customWidth="1"/>
    <col min="13342" max="13342" width="0" style="1" hidden="1" customWidth="1"/>
    <col min="13343" max="13343" width="13.85546875" style="1" customWidth="1"/>
    <col min="13344" max="13344" width="16" style="1" customWidth="1"/>
    <col min="13345" max="13345" width="11.7109375" style="1" customWidth="1"/>
    <col min="13346" max="13347" width="10.7109375" style="1" customWidth="1"/>
    <col min="13348" max="13348" width="12.140625" style="1" customWidth="1"/>
    <col min="13349" max="13349" width="17" style="1" customWidth="1"/>
    <col min="13350" max="13351" width="13.5703125" style="1" customWidth="1"/>
    <col min="13352" max="13352" width="15.7109375" style="1" customWidth="1"/>
    <col min="13353" max="13353" width="12.7109375" style="1" customWidth="1"/>
    <col min="13354" max="13354" width="10.7109375" style="1" customWidth="1"/>
    <col min="13355" max="13355" width="11.85546875" style="1" customWidth="1"/>
    <col min="13356" max="13362" width="10.7109375" style="1" customWidth="1"/>
    <col min="13363" max="13363" width="11.85546875" style="1" customWidth="1"/>
    <col min="13364" max="13366" width="10.7109375" style="1" customWidth="1"/>
    <col min="13367" max="13367" width="13.42578125" style="1" customWidth="1"/>
    <col min="13368" max="13368" width="10.7109375" style="1" customWidth="1"/>
    <col min="13369" max="13369" width="10.140625" style="1" customWidth="1"/>
    <col min="13370" max="13370" width="8.28515625" style="1" customWidth="1"/>
    <col min="13371" max="13371" width="10.140625" style="1" customWidth="1"/>
    <col min="13372" max="13372" width="1.140625" style="1" customWidth="1"/>
    <col min="13373" max="13568" width="10.140625" style="1"/>
    <col min="13569" max="13569" width="23.42578125" style="1" customWidth="1"/>
    <col min="13570" max="13570" width="7.7109375" style="1" customWidth="1"/>
    <col min="13571" max="13587" width="0" style="1" hidden="1" customWidth="1"/>
    <col min="13588" max="13588" width="42.140625" style="1" customWidth="1"/>
    <col min="13589" max="13589" width="65.85546875" style="1" customWidth="1"/>
    <col min="13590" max="13590" width="44" style="1" customWidth="1"/>
    <col min="13591" max="13591" width="12.7109375" style="1" customWidth="1"/>
    <col min="13592" max="13592" width="25.7109375" style="1" customWidth="1"/>
    <col min="13593" max="13595" width="12.7109375" style="1" customWidth="1"/>
    <col min="13596" max="13596" width="16.7109375" style="1" customWidth="1"/>
    <col min="13597" max="13597" width="13.5703125" style="1" customWidth="1"/>
    <col min="13598" max="13598" width="0" style="1" hidden="1" customWidth="1"/>
    <col min="13599" max="13599" width="13.85546875" style="1" customWidth="1"/>
    <col min="13600" max="13600" width="16" style="1" customWidth="1"/>
    <col min="13601" max="13601" width="11.7109375" style="1" customWidth="1"/>
    <col min="13602" max="13603" width="10.7109375" style="1" customWidth="1"/>
    <col min="13604" max="13604" width="12.140625" style="1" customWidth="1"/>
    <col min="13605" max="13605" width="17" style="1" customWidth="1"/>
    <col min="13606" max="13607" width="13.5703125" style="1" customWidth="1"/>
    <col min="13608" max="13608" width="15.7109375" style="1" customWidth="1"/>
    <col min="13609" max="13609" width="12.7109375" style="1" customWidth="1"/>
    <col min="13610" max="13610" width="10.7109375" style="1" customWidth="1"/>
    <col min="13611" max="13611" width="11.85546875" style="1" customWidth="1"/>
    <col min="13612" max="13618" width="10.7109375" style="1" customWidth="1"/>
    <col min="13619" max="13619" width="11.85546875" style="1" customWidth="1"/>
    <col min="13620" max="13622" width="10.7109375" style="1" customWidth="1"/>
    <col min="13623" max="13623" width="13.42578125" style="1" customWidth="1"/>
    <col min="13624" max="13624" width="10.7109375" style="1" customWidth="1"/>
    <col min="13625" max="13625" width="10.140625" style="1" customWidth="1"/>
    <col min="13626" max="13626" width="8.28515625" style="1" customWidth="1"/>
    <col min="13627" max="13627" width="10.140625" style="1" customWidth="1"/>
    <col min="13628" max="13628" width="1.140625" style="1" customWidth="1"/>
    <col min="13629" max="13824" width="10.140625" style="1"/>
    <col min="13825" max="13825" width="23.42578125" style="1" customWidth="1"/>
    <col min="13826" max="13826" width="7.7109375" style="1" customWidth="1"/>
    <col min="13827" max="13843" width="0" style="1" hidden="1" customWidth="1"/>
    <col min="13844" max="13844" width="42.140625" style="1" customWidth="1"/>
    <col min="13845" max="13845" width="65.85546875" style="1" customWidth="1"/>
    <col min="13846" max="13846" width="44" style="1" customWidth="1"/>
    <col min="13847" max="13847" width="12.7109375" style="1" customWidth="1"/>
    <col min="13848" max="13848" width="25.7109375" style="1" customWidth="1"/>
    <col min="13849" max="13851" width="12.7109375" style="1" customWidth="1"/>
    <col min="13852" max="13852" width="16.7109375" style="1" customWidth="1"/>
    <col min="13853" max="13853" width="13.5703125" style="1" customWidth="1"/>
    <col min="13854" max="13854" width="0" style="1" hidden="1" customWidth="1"/>
    <col min="13855" max="13855" width="13.85546875" style="1" customWidth="1"/>
    <col min="13856" max="13856" width="16" style="1" customWidth="1"/>
    <col min="13857" max="13857" width="11.7109375" style="1" customWidth="1"/>
    <col min="13858" max="13859" width="10.7109375" style="1" customWidth="1"/>
    <col min="13860" max="13860" width="12.140625" style="1" customWidth="1"/>
    <col min="13861" max="13861" width="17" style="1" customWidth="1"/>
    <col min="13862" max="13863" width="13.5703125" style="1" customWidth="1"/>
    <col min="13864" max="13864" width="15.7109375" style="1" customWidth="1"/>
    <col min="13865" max="13865" width="12.7109375" style="1" customWidth="1"/>
    <col min="13866" max="13866" width="10.7109375" style="1" customWidth="1"/>
    <col min="13867" max="13867" width="11.85546875" style="1" customWidth="1"/>
    <col min="13868" max="13874" width="10.7109375" style="1" customWidth="1"/>
    <col min="13875" max="13875" width="11.85546875" style="1" customWidth="1"/>
    <col min="13876" max="13878" width="10.7109375" style="1" customWidth="1"/>
    <col min="13879" max="13879" width="13.42578125" style="1" customWidth="1"/>
    <col min="13880" max="13880" width="10.7109375" style="1" customWidth="1"/>
    <col min="13881" max="13881" width="10.140625" style="1" customWidth="1"/>
    <col min="13882" max="13882" width="8.28515625" style="1" customWidth="1"/>
    <col min="13883" max="13883" width="10.140625" style="1" customWidth="1"/>
    <col min="13884" max="13884" width="1.140625" style="1" customWidth="1"/>
    <col min="13885" max="14080" width="10.140625" style="1"/>
    <col min="14081" max="14081" width="23.42578125" style="1" customWidth="1"/>
    <col min="14082" max="14082" width="7.7109375" style="1" customWidth="1"/>
    <col min="14083" max="14099" width="0" style="1" hidden="1" customWidth="1"/>
    <col min="14100" max="14100" width="42.140625" style="1" customWidth="1"/>
    <col min="14101" max="14101" width="65.85546875" style="1" customWidth="1"/>
    <col min="14102" max="14102" width="44" style="1" customWidth="1"/>
    <col min="14103" max="14103" width="12.7109375" style="1" customWidth="1"/>
    <col min="14104" max="14104" width="25.7109375" style="1" customWidth="1"/>
    <col min="14105" max="14107" width="12.7109375" style="1" customWidth="1"/>
    <col min="14108" max="14108" width="16.7109375" style="1" customWidth="1"/>
    <col min="14109" max="14109" width="13.5703125" style="1" customWidth="1"/>
    <col min="14110" max="14110" width="0" style="1" hidden="1" customWidth="1"/>
    <col min="14111" max="14111" width="13.85546875" style="1" customWidth="1"/>
    <col min="14112" max="14112" width="16" style="1" customWidth="1"/>
    <col min="14113" max="14113" width="11.7109375" style="1" customWidth="1"/>
    <col min="14114" max="14115" width="10.7109375" style="1" customWidth="1"/>
    <col min="14116" max="14116" width="12.140625" style="1" customWidth="1"/>
    <col min="14117" max="14117" width="17" style="1" customWidth="1"/>
    <col min="14118" max="14119" width="13.5703125" style="1" customWidth="1"/>
    <col min="14120" max="14120" width="15.7109375" style="1" customWidth="1"/>
    <col min="14121" max="14121" width="12.7109375" style="1" customWidth="1"/>
    <col min="14122" max="14122" width="10.7109375" style="1" customWidth="1"/>
    <col min="14123" max="14123" width="11.85546875" style="1" customWidth="1"/>
    <col min="14124" max="14130" width="10.7109375" style="1" customWidth="1"/>
    <col min="14131" max="14131" width="11.85546875" style="1" customWidth="1"/>
    <col min="14132" max="14134" width="10.7109375" style="1" customWidth="1"/>
    <col min="14135" max="14135" width="13.42578125" style="1" customWidth="1"/>
    <col min="14136" max="14136" width="10.7109375" style="1" customWidth="1"/>
    <col min="14137" max="14137" width="10.140625" style="1" customWidth="1"/>
    <col min="14138" max="14138" width="8.28515625" style="1" customWidth="1"/>
    <col min="14139" max="14139" width="10.140625" style="1" customWidth="1"/>
    <col min="14140" max="14140" width="1.140625" style="1" customWidth="1"/>
    <col min="14141" max="14336" width="10.140625" style="1"/>
    <col min="14337" max="14337" width="23.42578125" style="1" customWidth="1"/>
    <col min="14338" max="14338" width="7.7109375" style="1" customWidth="1"/>
    <col min="14339" max="14355" width="0" style="1" hidden="1" customWidth="1"/>
    <col min="14356" max="14356" width="42.140625" style="1" customWidth="1"/>
    <col min="14357" max="14357" width="65.85546875" style="1" customWidth="1"/>
    <col min="14358" max="14358" width="44" style="1" customWidth="1"/>
    <col min="14359" max="14359" width="12.7109375" style="1" customWidth="1"/>
    <col min="14360" max="14360" width="25.7109375" style="1" customWidth="1"/>
    <col min="14361" max="14363" width="12.7109375" style="1" customWidth="1"/>
    <col min="14364" max="14364" width="16.7109375" style="1" customWidth="1"/>
    <col min="14365" max="14365" width="13.5703125" style="1" customWidth="1"/>
    <col min="14366" max="14366" width="0" style="1" hidden="1" customWidth="1"/>
    <col min="14367" max="14367" width="13.85546875" style="1" customWidth="1"/>
    <col min="14368" max="14368" width="16" style="1" customWidth="1"/>
    <col min="14369" max="14369" width="11.7109375" style="1" customWidth="1"/>
    <col min="14370" max="14371" width="10.7109375" style="1" customWidth="1"/>
    <col min="14372" max="14372" width="12.140625" style="1" customWidth="1"/>
    <col min="14373" max="14373" width="17" style="1" customWidth="1"/>
    <col min="14374" max="14375" width="13.5703125" style="1" customWidth="1"/>
    <col min="14376" max="14376" width="15.7109375" style="1" customWidth="1"/>
    <col min="14377" max="14377" width="12.7109375" style="1" customWidth="1"/>
    <col min="14378" max="14378" width="10.7109375" style="1" customWidth="1"/>
    <col min="14379" max="14379" width="11.85546875" style="1" customWidth="1"/>
    <col min="14380" max="14386" width="10.7109375" style="1" customWidth="1"/>
    <col min="14387" max="14387" width="11.85546875" style="1" customWidth="1"/>
    <col min="14388" max="14390" width="10.7109375" style="1" customWidth="1"/>
    <col min="14391" max="14391" width="13.42578125" style="1" customWidth="1"/>
    <col min="14392" max="14392" width="10.7109375" style="1" customWidth="1"/>
    <col min="14393" max="14393" width="10.140625" style="1" customWidth="1"/>
    <col min="14394" max="14394" width="8.28515625" style="1" customWidth="1"/>
    <col min="14395" max="14395" width="10.140625" style="1" customWidth="1"/>
    <col min="14396" max="14396" width="1.140625" style="1" customWidth="1"/>
    <col min="14397" max="14592" width="10.140625" style="1"/>
    <col min="14593" max="14593" width="23.42578125" style="1" customWidth="1"/>
    <col min="14594" max="14594" width="7.7109375" style="1" customWidth="1"/>
    <col min="14595" max="14611" width="0" style="1" hidden="1" customWidth="1"/>
    <col min="14612" max="14612" width="42.140625" style="1" customWidth="1"/>
    <col min="14613" max="14613" width="65.85546875" style="1" customWidth="1"/>
    <col min="14614" max="14614" width="44" style="1" customWidth="1"/>
    <col min="14615" max="14615" width="12.7109375" style="1" customWidth="1"/>
    <col min="14616" max="14616" width="25.7109375" style="1" customWidth="1"/>
    <col min="14617" max="14619" width="12.7109375" style="1" customWidth="1"/>
    <col min="14620" max="14620" width="16.7109375" style="1" customWidth="1"/>
    <col min="14621" max="14621" width="13.5703125" style="1" customWidth="1"/>
    <col min="14622" max="14622" width="0" style="1" hidden="1" customWidth="1"/>
    <col min="14623" max="14623" width="13.85546875" style="1" customWidth="1"/>
    <col min="14624" max="14624" width="16" style="1" customWidth="1"/>
    <col min="14625" max="14625" width="11.7109375" style="1" customWidth="1"/>
    <col min="14626" max="14627" width="10.7109375" style="1" customWidth="1"/>
    <col min="14628" max="14628" width="12.140625" style="1" customWidth="1"/>
    <col min="14629" max="14629" width="17" style="1" customWidth="1"/>
    <col min="14630" max="14631" width="13.5703125" style="1" customWidth="1"/>
    <col min="14632" max="14632" width="15.7109375" style="1" customWidth="1"/>
    <col min="14633" max="14633" width="12.7109375" style="1" customWidth="1"/>
    <col min="14634" max="14634" width="10.7109375" style="1" customWidth="1"/>
    <col min="14635" max="14635" width="11.85546875" style="1" customWidth="1"/>
    <col min="14636" max="14642" width="10.7109375" style="1" customWidth="1"/>
    <col min="14643" max="14643" width="11.85546875" style="1" customWidth="1"/>
    <col min="14644" max="14646" width="10.7109375" style="1" customWidth="1"/>
    <col min="14647" max="14647" width="13.42578125" style="1" customWidth="1"/>
    <col min="14648" max="14648" width="10.7109375" style="1" customWidth="1"/>
    <col min="14649" max="14649" width="10.140625" style="1" customWidth="1"/>
    <col min="14650" max="14650" width="8.28515625" style="1" customWidth="1"/>
    <col min="14651" max="14651" width="10.140625" style="1" customWidth="1"/>
    <col min="14652" max="14652" width="1.140625" style="1" customWidth="1"/>
    <col min="14653" max="14848" width="10.140625" style="1"/>
    <col min="14849" max="14849" width="23.42578125" style="1" customWidth="1"/>
    <col min="14850" max="14850" width="7.7109375" style="1" customWidth="1"/>
    <col min="14851" max="14867" width="0" style="1" hidden="1" customWidth="1"/>
    <col min="14868" max="14868" width="42.140625" style="1" customWidth="1"/>
    <col min="14869" max="14869" width="65.85546875" style="1" customWidth="1"/>
    <col min="14870" max="14870" width="44" style="1" customWidth="1"/>
    <col min="14871" max="14871" width="12.7109375" style="1" customWidth="1"/>
    <col min="14872" max="14872" width="25.7109375" style="1" customWidth="1"/>
    <col min="14873" max="14875" width="12.7109375" style="1" customWidth="1"/>
    <col min="14876" max="14876" width="16.7109375" style="1" customWidth="1"/>
    <col min="14877" max="14877" width="13.5703125" style="1" customWidth="1"/>
    <col min="14878" max="14878" width="0" style="1" hidden="1" customWidth="1"/>
    <col min="14879" max="14879" width="13.85546875" style="1" customWidth="1"/>
    <col min="14880" max="14880" width="16" style="1" customWidth="1"/>
    <col min="14881" max="14881" width="11.7109375" style="1" customWidth="1"/>
    <col min="14882" max="14883" width="10.7109375" style="1" customWidth="1"/>
    <col min="14884" max="14884" width="12.140625" style="1" customWidth="1"/>
    <col min="14885" max="14885" width="17" style="1" customWidth="1"/>
    <col min="14886" max="14887" width="13.5703125" style="1" customWidth="1"/>
    <col min="14888" max="14888" width="15.7109375" style="1" customWidth="1"/>
    <col min="14889" max="14889" width="12.7109375" style="1" customWidth="1"/>
    <col min="14890" max="14890" width="10.7109375" style="1" customWidth="1"/>
    <col min="14891" max="14891" width="11.85546875" style="1" customWidth="1"/>
    <col min="14892" max="14898" width="10.7109375" style="1" customWidth="1"/>
    <col min="14899" max="14899" width="11.85546875" style="1" customWidth="1"/>
    <col min="14900" max="14902" width="10.7109375" style="1" customWidth="1"/>
    <col min="14903" max="14903" width="13.42578125" style="1" customWidth="1"/>
    <col min="14904" max="14904" width="10.7109375" style="1" customWidth="1"/>
    <col min="14905" max="14905" width="10.140625" style="1" customWidth="1"/>
    <col min="14906" max="14906" width="8.28515625" style="1" customWidth="1"/>
    <col min="14907" max="14907" width="10.140625" style="1" customWidth="1"/>
    <col min="14908" max="14908" width="1.140625" style="1" customWidth="1"/>
    <col min="14909" max="15104" width="10.140625" style="1"/>
    <col min="15105" max="15105" width="23.42578125" style="1" customWidth="1"/>
    <col min="15106" max="15106" width="7.7109375" style="1" customWidth="1"/>
    <col min="15107" max="15123" width="0" style="1" hidden="1" customWidth="1"/>
    <col min="15124" max="15124" width="42.140625" style="1" customWidth="1"/>
    <col min="15125" max="15125" width="65.85546875" style="1" customWidth="1"/>
    <col min="15126" max="15126" width="44" style="1" customWidth="1"/>
    <col min="15127" max="15127" width="12.7109375" style="1" customWidth="1"/>
    <col min="15128" max="15128" width="25.7109375" style="1" customWidth="1"/>
    <col min="15129" max="15131" width="12.7109375" style="1" customWidth="1"/>
    <col min="15132" max="15132" width="16.7109375" style="1" customWidth="1"/>
    <col min="15133" max="15133" width="13.5703125" style="1" customWidth="1"/>
    <col min="15134" max="15134" width="0" style="1" hidden="1" customWidth="1"/>
    <col min="15135" max="15135" width="13.85546875" style="1" customWidth="1"/>
    <col min="15136" max="15136" width="16" style="1" customWidth="1"/>
    <col min="15137" max="15137" width="11.7109375" style="1" customWidth="1"/>
    <col min="15138" max="15139" width="10.7109375" style="1" customWidth="1"/>
    <col min="15140" max="15140" width="12.140625" style="1" customWidth="1"/>
    <col min="15141" max="15141" width="17" style="1" customWidth="1"/>
    <col min="15142" max="15143" width="13.5703125" style="1" customWidth="1"/>
    <col min="15144" max="15144" width="15.7109375" style="1" customWidth="1"/>
    <col min="15145" max="15145" width="12.7109375" style="1" customWidth="1"/>
    <col min="15146" max="15146" width="10.7109375" style="1" customWidth="1"/>
    <col min="15147" max="15147" width="11.85546875" style="1" customWidth="1"/>
    <col min="15148" max="15154" width="10.7109375" style="1" customWidth="1"/>
    <col min="15155" max="15155" width="11.85546875" style="1" customWidth="1"/>
    <col min="15156" max="15158" width="10.7109375" style="1" customWidth="1"/>
    <col min="15159" max="15159" width="13.42578125" style="1" customWidth="1"/>
    <col min="15160" max="15160" width="10.7109375" style="1" customWidth="1"/>
    <col min="15161" max="15161" width="10.140625" style="1" customWidth="1"/>
    <col min="15162" max="15162" width="8.28515625" style="1" customWidth="1"/>
    <col min="15163" max="15163" width="10.140625" style="1" customWidth="1"/>
    <col min="15164" max="15164" width="1.140625" style="1" customWidth="1"/>
    <col min="15165" max="15360" width="10.140625" style="1"/>
    <col min="15361" max="15361" width="23.42578125" style="1" customWidth="1"/>
    <col min="15362" max="15362" width="7.7109375" style="1" customWidth="1"/>
    <col min="15363" max="15379" width="0" style="1" hidden="1" customWidth="1"/>
    <col min="15380" max="15380" width="42.140625" style="1" customWidth="1"/>
    <col min="15381" max="15381" width="65.85546875" style="1" customWidth="1"/>
    <col min="15382" max="15382" width="44" style="1" customWidth="1"/>
    <col min="15383" max="15383" width="12.7109375" style="1" customWidth="1"/>
    <col min="15384" max="15384" width="25.7109375" style="1" customWidth="1"/>
    <col min="15385" max="15387" width="12.7109375" style="1" customWidth="1"/>
    <col min="15388" max="15388" width="16.7109375" style="1" customWidth="1"/>
    <col min="15389" max="15389" width="13.5703125" style="1" customWidth="1"/>
    <col min="15390" max="15390" width="0" style="1" hidden="1" customWidth="1"/>
    <col min="15391" max="15391" width="13.85546875" style="1" customWidth="1"/>
    <col min="15392" max="15392" width="16" style="1" customWidth="1"/>
    <col min="15393" max="15393" width="11.7109375" style="1" customWidth="1"/>
    <col min="15394" max="15395" width="10.7109375" style="1" customWidth="1"/>
    <col min="15396" max="15396" width="12.140625" style="1" customWidth="1"/>
    <col min="15397" max="15397" width="17" style="1" customWidth="1"/>
    <col min="15398" max="15399" width="13.5703125" style="1" customWidth="1"/>
    <col min="15400" max="15400" width="15.7109375" style="1" customWidth="1"/>
    <col min="15401" max="15401" width="12.7109375" style="1" customWidth="1"/>
    <col min="15402" max="15402" width="10.7109375" style="1" customWidth="1"/>
    <col min="15403" max="15403" width="11.85546875" style="1" customWidth="1"/>
    <col min="15404" max="15410" width="10.7109375" style="1" customWidth="1"/>
    <col min="15411" max="15411" width="11.85546875" style="1" customWidth="1"/>
    <col min="15412" max="15414" width="10.7109375" style="1" customWidth="1"/>
    <col min="15415" max="15415" width="13.42578125" style="1" customWidth="1"/>
    <col min="15416" max="15416" width="10.7109375" style="1" customWidth="1"/>
    <col min="15417" max="15417" width="10.140625" style="1" customWidth="1"/>
    <col min="15418" max="15418" width="8.28515625" style="1" customWidth="1"/>
    <col min="15419" max="15419" width="10.140625" style="1" customWidth="1"/>
    <col min="15420" max="15420" width="1.140625" style="1" customWidth="1"/>
    <col min="15421" max="15616" width="10.140625" style="1"/>
    <col min="15617" max="15617" width="23.42578125" style="1" customWidth="1"/>
    <col min="15618" max="15618" width="7.7109375" style="1" customWidth="1"/>
    <col min="15619" max="15635" width="0" style="1" hidden="1" customWidth="1"/>
    <col min="15636" max="15636" width="42.140625" style="1" customWidth="1"/>
    <col min="15637" max="15637" width="65.85546875" style="1" customWidth="1"/>
    <col min="15638" max="15638" width="44" style="1" customWidth="1"/>
    <col min="15639" max="15639" width="12.7109375" style="1" customWidth="1"/>
    <col min="15640" max="15640" width="25.7109375" style="1" customWidth="1"/>
    <col min="15641" max="15643" width="12.7109375" style="1" customWidth="1"/>
    <col min="15644" max="15644" width="16.7109375" style="1" customWidth="1"/>
    <col min="15645" max="15645" width="13.5703125" style="1" customWidth="1"/>
    <col min="15646" max="15646" width="0" style="1" hidden="1" customWidth="1"/>
    <col min="15647" max="15647" width="13.85546875" style="1" customWidth="1"/>
    <col min="15648" max="15648" width="16" style="1" customWidth="1"/>
    <col min="15649" max="15649" width="11.7109375" style="1" customWidth="1"/>
    <col min="15650" max="15651" width="10.7109375" style="1" customWidth="1"/>
    <col min="15652" max="15652" width="12.140625" style="1" customWidth="1"/>
    <col min="15653" max="15653" width="17" style="1" customWidth="1"/>
    <col min="15654" max="15655" width="13.5703125" style="1" customWidth="1"/>
    <col min="15656" max="15656" width="15.7109375" style="1" customWidth="1"/>
    <col min="15657" max="15657" width="12.7109375" style="1" customWidth="1"/>
    <col min="15658" max="15658" width="10.7109375" style="1" customWidth="1"/>
    <col min="15659" max="15659" width="11.85546875" style="1" customWidth="1"/>
    <col min="15660" max="15666" width="10.7109375" style="1" customWidth="1"/>
    <col min="15667" max="15667" width="11.85546875" style="1" customWidth="1"/>
    <col min="15668" max="15670" width="10.7109375" style="1" customWidth="1"/>
    <col min="15671" max="15671" width="13.42578125" style="1" customWidth="1"/>
    <col min="15672" max="15672" width="10.7109375" style="1" customWidth="1"/>
    <col min="15673" max="15673" width="10.140625" style="1" customWidth="1"/>
    <col min="15674" max="15674" width="8.28515625" style="1" customWidth="1"/>
    <col min="15675" max="15675" width="10.140625" style="1" customWidth="1"/>
    <col min="15676" max="15676" width="1.140625" style="1" customWidth="1"/>
    <col min="15677" max="15872" width="10.140625" style="1"/>
    <col min="15873" max="15873" width="23.42578125" style="1" customWidth="1"/>
    <col min="15874" max="15874" width="7.7109375" style="1" customWidth="1"/>
    <col min="15875" max="15891" width="0" style="1" hidden="1" customWidth="1"/>
    <col min="15892" max="15892" width="42.140625" style="1" customWidth="1"/>
    <col min="15893" max="15893" width="65.85546875" style="1" customWidth="1"/>
    <col min="15894" max="15894" width="44" style="1" customWidth="1"/>
    <col min="15895" max="15895" width="12.7109375" style="1" customWidth="1"/>
    <col min="15896" max="15896" width="25.7109375" style="1" customWidth="1"/>
    <col min="15897" max="15899" width="12.7109375" style="1" customWidth="1"/>
    <col min="15900" max="15900" width="16.7109375" style="1" customWidth="1"/>
    <col min="15901" max="15901" width="13.5703125" style="1" customWidth="1"/>
    <col min="15902" max="15902" width="0" style="1" hidden="1" customWidth="1"/>
    <col min="15903" max="15903" width="13.85546875" style="1" customWidth="1"/>
    <col min="15904" max="15904" width="16" style="1" customWidth="1"/>
    <col min="15905" max="15905" width="11.7109375" style="1" customWidth="1"/>
    <col min="15906" max="15907" width="10.7109375" style="1" customWidth="1"/>
    <col min="15908" max="15908" width="12.140625" style="1" customWidth="1"/>
    <col min="15909" max="15909" width="17" style="1" customWidth="1"/>
    <col min="15910" max="15911" width="13.5703125" style="1" customWidth="1"/>
    <col min="15912" max="15912" width="15.7109375" style="1" customWidth="1"/>
    <col min="15913" max="15913" width="12.7109375" style="1" customWidth="1"/>
    <col min="15914" max="15914" width="10.7109375" style="1" customWidth="1"/>
    <col min="15915" max="15915" width="11.85546875" style="1" customWidth="1"/>
    <col min="15916" max="15922" width="10.7109375" style="1" customWidth="1"/>
    <col min="15923" max="15923" width="11.85546875" style="1" customWidth="1"/>
    <col min="15924" max="15926" width="10.7109375" style="1" customWidth="1"/>
    <col min="15927" max="15927" width="13.42578125" style="1" customWidth="1"/>
    <col min="15928" max="15928" width="10.7109375" style="1" customWidth="1"/>
    <col min="15929" max="15929" width="10.140625" style="1" customWidth="1"/>
    <col min="15930" max="15930" width="8.28515625" style="1" customWidth="1"/>
    <col min="15931" max="15931" width="10.140625" style="1" customWidth="1"/>
    <col min="15932" max="15932" width="1.140625" style="1" customWidth="1"/>
    <col min="15933" max="16128" width="10.140625" style="1"/>
    <col min="16129" max="16129" width="23.42578125" style="1" customWidth="1"/>
    <col min="16130" max="16130" width="7.7109375" style="1" customWidth="1"/>
    <col min="16131" max="16147" width="0" style="1" hidden="1" customWidth="1"/>
    <col min="16148" max="16148" width="42.140625" style="1" customWidth="1"/>
    <col min="16149" max="16149" width="65.85546875" style="1" customWidth="1"/>
    <col min="16150" max="16150" width="44" style="1" customWidth="1"/>
    <col min="16151" max="16151" width="12.7109375" style="1" customWidth="1"/>
    <col min="16152" max="16152" width="25.7109375" style="1" customWidth="1"/>
    <col min="16153" max="16155" width="12.7109375" style="1" customWidth="1"/>
    <col min="16156" max="16156" width="16.7109375" style="1" customWidth="1"/>
    <col min="16157" max="16157" width="13.5703125" style="1" customWidth="1"/>
    <col min="16158" max="16158" width="0" style="1" hidden="1" customWidth="1"/>
    <col min="16159" max="16159" width="13.85546875" style="1" customWidth="1"/>
    <col min="16160" max="16160" width="16" style="1" customWidth="1"/>
    <col min="16161" max="16161" width="11.7109375" style="1" customWidth="1"/>
    <col min="16162" max="16163" width="10.7109375" style="1" customWidth="1"/>
    <col min="16164" max="16164" width="12.140625" style="1" customWidth="1"/>
    <col min="16165" max="16165" width="17" style="1" customWidth="1"/>
    <col min="16166" max="16167" width="13.5703125" style="1" customWidth="1"/>
    <col min="16168" max="16168" width="15.7109375" style="1" customWidth="1"/>
    <col min="16169" max="16169" width="12.7109375" style="1" customWidth="1"/>
    <col min="16170" max="16170" width="10.7109375" style="1" customWidth="1"/>
    <col min="16171" max="16171" width="11.85546875" style="1" customWidth="1"/>
    <col min="16172" max="16178" width="10.7109375" style="1" customWidth="1"/>
    <col min="16179" max="16179" width="11.85546875" style="1" customWidth="1"/>
    <col min="16180" max="16182" width="10.7109375" style="1" customWidth="1"/>
    <col min="16183" max="16183" width="13.42578125" style="1" customWidth="1"/>
    <col min="16184" max="16184" width="10.7109375" style="1" customWidth="1"/>
    <col min="16185" max="16185" width="10.140625" style="1" customWidth="1"/>
    <col min="16186" max="16186" width="8.28515625" style="1" customWidth="1"/>
    <col min="16187" max="16187" width="10.140625" style="1" customWidth="1"/>
    <col min="16188" max="16188" width="1.140625" style="1" customWidth="1"/>
    <col min="16189" max="16384" width="10.140625" style="1"/>
  </cols>
  <sheetData>
    <row r="1" spans="1:63" ht="72.75" customHeight="1" x14ac:dyDescent="0.5">
      <c r="B1" s="577" t="s">
        <v>106</v>
      </c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G1" s="577"/>
      <c r="AH1" s="577"/>
      <c r="AI1" s="577"/>
      <c r="AJ1" s="577"/>
      <c r="AK1" s="577"/>
      <c r="AL1" s="577"/>
      <c r="AM1" s="577"/>
      <c r="AN1" s="577"/>
      <c r="AO1" s="577"/>
      <c r="AP1" s="577"/>
      <c r="AQ1" s="577"/>
      <c r="AR1" s="577"/>
      <c r="AS1" s="577"/>
      <c r="AT1" s="577"/>
      <c r="AU1" s="577"/>
      <c r="AV1" s="577"/>
      <c r="AW1" s="577"/>
      <c r="AX1" s="577"/>
      <c r="AY1" s="577"/>
      <c r="AZ1" s="577"/>
      <c r="BA1" s="577"/>
    </row>
    <row r="2" spans="1:63" ht="12.75" customHeight="1" x14ac:dyDescent="0.4"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1"/>
      <c r="AJ2" s="581"/>
      <c r="AK2" s="581"/>
      <c r="AL2" s="581"/>
      <c r="AM2" s="581"/>
      <c r="AN2" s="581"/>
      <c r="AO2" s="581"/>
      <c r="AP2" s="581"/>
      <c r="AQ2" s="581"/>
      <c r="AR2" s="581"/>
      <c r="AS2" s="581"/>
      <c r="AT2" s="581"/>
      <c r="AU2" s="581"/>
      <c r="AV2" s="581"/>
      <c r="AW2" s="581"/>
      <c r="AX2" s="581"/>
      <c r="AY2" s="581"/>
      <c r="AZ2" s="581"/>
      <c r="BA2" s="581"/>
    </row>
    <row r="3" spans="1:63" ht="68.25" customHeight="1" x14ac:dyDescent="0.2">
      <c r="B3" s="578" t="s">
        <v>105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578"/>
      <c r="AI3" s="578"/>
      <c r="AJ3" s="578"/>
      <c r="AK3" s="578"/>
      <c r="AL3" s="578"/>
      <c r="AM3" s="578"/>
      <c r="AN3" s="578"/>
      <c r="AO3" s="578"/>
      <c r="AP3" s="578"/>
      <c r="AQ3" s="578"/>
      <c r="AR3" s="578"/>
      <c r="AS3" s="578"/>
      <c r="AT3" s="578"/>
      <c r="AU3" s="578"/>
      <c r="AV3" s="578"/>
      <c r="AW3" s="578"/>
      <c r="AX3" s="578"/>
      <c r="AY3" s="578"/>
      <c r="AZ3" s="578"/>
      <c r="BA3" s="578"/>
    </row>
    <row r="4" spans="1:63" ht="48.75" customHeight="1" x14ac:dyDescent="0.7"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579" t="s">
        <v>104</v>
      </c>
      <c r="U4" s="579"/>
      <c r="V4" s="203"/>
      <c r="W4" s="203"/>
      <c r="X4" s="582" t="s">
        <v>103</v>
      </c>
      <c r="Y4" s="582"/>
      <c r="Z4" s="582"/>
      <c r="AA4" s="582"/>
      <c r="AB4" s="582"/>
      <c r="AC4" s="582"/>
      <c r="AD4" s="582"/>
      <c r="AE4" s="582"/>
      <c r="AF4" s="582"/>
      <c r="AG4" s="582"/>
      <c r="AH4" s="582"/>
      <c r="AI4" s="582"/>
      <c r="AJ4" s="582"/>
      <c r="AK4" s="582"/>
      <c r="AL4" s="582"/>
      <c r="AM4" s="582"/>
      <c r="AN4" s="582"/>
      <c r="AO4" s="582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</row>
    <row r="5" spans="1:63" ht="67.5" customHeight="1" x14ac:dyDescent="0.5">
      <c r="B5" s="583" t="s">
        <v>102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202"/>
      <c r="X5" s="582" t="s">
        <v>149</v>
      </c>
      <c r="Y5" s="582"/>
      <c r="Z5" s="582"/>
      <c r="AA5" s="582"/>
      <c r="AB5" s="582"/>
      <c r="AC5" s="582"/>
      <c r="AD5" s="582"/>
      <c r="AE5" s="582"/>
      <c r="AF5" s="582"/>
      <c r="AG5" s="582"/>
      <c r="AH5" s="582"/>
      <c r="AI5" s="582"/>
      <c r="AJ5" s="582"/>
      <c r="AK5" s="582"/>
      <c r="AL5" s="582"/>
      <c r="AM5" s="582"/>
      <c r="AN5" s="582"/>
      <c r="AO5" s="582"/>
      <c r="AP5" s="582"/>
      <c r="AQ5" s="582"/>
      <c r="AR5" s="201"/>
      <c r="AS5" s="200"/>
      <c r="AT5" s="200"/>
      <c r="AU5" s="199" t="s">
        <v>100</v>
      </c>
      <c r="AV5" s="10"/>
      <c r="AW5" s="196"/>
      <c r="AX5" s="196"/>
      <c r="AY5" s="196"/>
      <c r="AZ5" s="580" t="s">
        <v>99</v>
      </c>
      <c r="BA5" s="580"/>
      <c r="BB5" s="580"/>
      <c r="BC5" s="580"/>
      <c r="BD5" s="174"/>
    </row>
    <row r="6" spans="1:63" ht="37.5" customHeight="1" x14ac:dyDescent="0.45">
      <c r="W6" s="585" t="s">
        <v>98</v>
      </c>
      <c r="X6" s="585"/>
      <c r="Y6" s="585"/>
      <c r="Z6" s="585"/>
      <c r="AA6" s="585"/>
      <c r="AB6" s="585"/>
      <c r="AC6" s="191" t="s">
        <v>84</v>
      </c>
      <c r="AD6" s="587" t="s">
        <v>97</v>
      </c>
      <c r="AE6" s="587"/>
      <c r="AF6" s="587"/>
      <c r="AG6" s="587"/>
      <c r="AH6" s="587"/>
      <c r="AI6" s="587"/>
      <c r="AJ6" s="587"/>
      <c r="AK6" s="587"/>
      <c r="AL6" s="587"/>
      <c r="AM6" s="587"/>
      <c r="AN6" s="587"/>
      <c r="AO6" s="587"/>
      <c r="AP6" s="587"/>
      <c r="AQ6" s="587"/>
      <c r="AR6" s="587"/>
      <c r="AS6" s="587"/>
      <c r="AT6" s="195"/>
      <c r="AU6" s="198" t="s">
        <v>96</v>
      </c>
      <c r="AV6" s="197"/>
      <c r="AW6" s="197"/>
      <c r="AX6" s="197"/>
      <c r="AY6" s="196"/>
      <c r="AZ6" s="591" t="s">
        <v>95</v>
      </c>
      <c r="BA6" s="591"/>
      <c r="BB6" s="591"/>
      <c r="BC6" s="591"/>
      <c r="BD6" s="174"/>
    </row>
    <row r="7" spans="1:63" ht="51" customHeight="1" x14ac:dyDescent="0.5">
      <c r="A7" s="575" t="s">
        <v>94</v>
      </c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6" t="s">
        <v>93</v>
      </c>
      <c r="X7" s="576"/>
      <c r="Y7" s="576"/>
      <c r="Z7" s="576"/>
      <c r="AA7" s="576"/>
      <c r="AB7" s="576"/>
      <c r="AC7" s="576"/>
      <c r="AD7" s="576"/>
      <c r="AE7" s="576"/>
      <c r="AF7" s="576"/>
      <c r="AG7" s="576"/>
      <c r="AH7" s="576"/>
      <c r="AI7" s="576"/>
      <c r="AJ7" s="576"/>
      <c r="AK7" s="576"/>
      <c r="AL7" s="576"/>
      <c r="AM7" s="576"/>
      <c r="AN7" s="576"/>
      <c r="AO7" s="576"/>
      <c r="AP7" s="576"/>
      <c r="AQ7" s="576"/>
      <c r="AR7" s="576"/>
      <c r="AS7" s="576"/>
      <c r="AT7" s="195"/>
      <c r="AU7" s="194" t="s">
        <v>92</v>
      </c>
      <c r="AV7" s="196"/>
      <c r="AW7" s="196"/>
      <c r="AX7" s="196"/>
      <c r="AY7" s="196"/>
      <c r="AZ7" s="586" t="s">
        <v>91</v>
      </c>
      <c r="BA7" s="586"/>
      <c r="BB7" s="586"/>
      <c r="BC7" s="586"/>
      <c r="BD7" s="586"/>
    </row>
    <row r="8" spans="1:63" ht="51.75" customHeight="1" x14ac:dyDescent="0.5">
      <c r="T8" s="574" t="s">
        <v>90</v>
      </c>
      <c r="U8" s="574"/>
      <c r="V8" s="574"/>
      <c r="W8" s="584" t="s">
        <v>89</v>
      </c>
      <c r="X8" s="584"/>
      <c r="Y8" s="584"/>
      <c r="Z8" s="584"/>
      <c r="AA8" s="584"/>
      <c r="AB8" s="584"/>
      <c r="AC8" s="584"/>
      <c r="AD8" s="592" t="s">
        <v>88</v>
      </c>
      <c r="AE8" s="592"/>
      <c r="AF8" s="592"/>
      <c r="AG8" s="592"/>
      <c r="AH8" s="592"/>
      <c r="AI8" s="592"/>
      <c r="AJ8" s="592"/>
      <c r="AK8" s="592"/>
      <c r="AL8" s="592"/>
      <c r="AM8" s="592"/>
      <c r="AN8" s="592"/>
      <c r="AO8" s="592"/>
      <c r="AP8" s="592"/>
      <c r="AQ8" s="592"/>
      <c r="AR8" s="592"/>
      <c r="AS8" s="592"/>
      <c r="AT8" s="195"/>
      <c r="AU8" s="194" t="s">
        <v>87</v>
      </c>
      <c r="AV8" s="193"/>
      <c r="AW8" s="193"/>
      <c r="AX8" s="193"/>
      <c r="AY8" s="193"/>
      <c r="AZ8" s="588" t="s">
        <v>86</v>
      </c>
      <c r="BA8" s="588"/>
      <c r="BB8" s="588"/>
      <c r="BC8" s="588"/>
      <c r="BD8" s="589"/>
      <c r="BE8" s="590"/>
    </row>
    <row r="9" spans="1:63" ht="38.25" customHeight="1" x14ac:dyDescent="0.2">
      <c r="U9" s="181"/>
      <c r="V9" s="181"/>
      <c r="W9" s="573" t="s">
        <v>85</v>
      </c>
      <c r="X9" s="573"/>
      <c r="Y9" s="573"/>
      <c r="Z9" s="573"/>
      <c r="AA9" s="192"/>
      <c r="AB9" s="192"/>
      <c r="AC9" s="191" t="s">
        <v>84</v>
      </c>
      <c r="AD9" s="242"/>
      <c r="AE9" s="189" t="s">
        <v>83</v>
      </c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7"/>
      <c r="AR9" s="186"/>
      <c r="AS9" s="185"/>
      <c r="AT9" s="184"/>
      <c r="AU9" s="183"/>
      <c r="AV9" s="182"/>
      <c r="AW9" s="182"/>
      <c r="AX9" s="182"/>
      <c r="AY9" s="182"/>
      <c r="AZ9" s="182"/>
      <c r="BA9" s="182"/>
      <c r="BB9" s="174"/>
      <c r="BC9" s="174"/>
      <c r="BD9" s="174"/>
    </row>
    <row r="10" spans="1:63" ht="18" customHeight="1" thickBot="1" x14ac:dyDescent="0.3">
      <c r="U10" s="181"/>
      <c r="V10" s="181"/>
      <c r="W10" s="180"/>
      <c r="AA10" s="179"/>
      <c r="AB10" s="2"/>
      <c r="AC10" s="2"/>
      <c r="AK10" s="1"/>
      <c r="AL10" s="1"/>
      <c r="AM10" s="1"/>
      <c r="AN10" s="1"/>
      <c r="AO10" s="1"/>
    </row>
    <row r="11" spans="1:63" s="174" customFormat="1" ht="86.25" customHeight="1" thickBot="1" x14ac:dyDescent="0.25">
      <c r="B11" s="531" t="s">
        <v>82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522" t="s">
        <v>81</v>
      </c>
      <c r="U11" s="523"/>
      <c r="V11" s="524"/>
      <c r="W11" s="561" t="s">
        <v>80</v>
      </c>
      <c r="X11" s="562"/>
      <c r="Y11" s="562"/>
      <c r="Z11" s="562"/>
      <c r="AA11" s="562"/>
      <c r="AB11" s="562"/>
      <c r="AC11" s="562"/>
      <c r="AD11" s="563"/>
      <c r="AE11" s="567" t="s">
        <v>79</v>
      </c>
      <c r="AF11" s="568"/>
      <c r="AG11" s="544" t="s">
        <v>78</v>
      </c>
      <c r="AH11" s="545"/>
      <c r="AI11" s="545"/>
      <c r="AJ11" s="545"/>
      <c r="AK11" s="545"/>
      <c r="AL11" s="545"/>
      <c r="AM11" s="545"/>
      <c r="AN11" s="545"/>
      <c r="AO11" s="469" t="s">
        <v>77</v>
      </c>
      <c r="AP11" s="558" t="s">
        <v>76</v>
      </c>
      <c r="AQ11" s="558"/>
      <c r="AR11" s="558"/>
      <c r="AS11" s="558"/>
      <c r="AT11" s="558"/>
      <c r="AU11" s="558"/>
      <c r="AV11" s="558"/>
      <c r="AW11" s="558"/>
      <c r="AX11" s="537" t="s">
        <v>75</v>
      </c>
      <c r="AY11" s="538"/>
      <c r="AZ11" s="538"/>
      <c r="BA11" s="538"/>
      <c r="BB11" s="538"/>
      <c r="BC11" s="538"/>
      <c r="BD11" s="538"/>
      <c r="BE11" s="539"/>
      <c r="BF11" s="177"/>
    </row>
    <row r="12" spans="1:63" s="174" customFormat="1" ht="33" customHeight="1" x14ac:dyDescent="0.2">
      <c r="B12" s="53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525"/>
      <c r="U12" s="526"/>
      <c r="V12" s="527"/>
      <c r="W12" s="564"/>
      <c r="X12" s="565"/>
      <c r="Y12" s="565"/>
      <c r="Z12" s="565"/>
      <c r="AA12" s="565"/>
      <c r="AB12" s="565"/>
      <c r="AC12" s="565"/>
      <c r="AD12" s="566"/>
      <c r="AE12" s="569"/>
      <c r="AF12" s="570"/>
      <c r="AG12" s="546"/>
      <c r="AH12" s="547"/>
      <c r="AI12" s="547"/>
      <c r="AJ12" s="547"/>
      <c r="AK12" s="547"/>
      <c r="AL12" s="547"/>
      <c r="AM12" s="547"/>
      <c r="AN12" s="547"/>
      <c r="AO12" s="470"/>
      <c r="AP12" s="559"/>
      <c r="AQ12" s="559"/>
      <c r="AR12" s="559"/>
      <c r="AS12" s="559"/>
      <c r="AT12" s="559"/>
      <c r="AU12" s="559"/>
      <c r="AV12" s="559"/>
      <c r="AW12" s="559"/>
      <c r="AX12" s="550" t="s">
        <v>150</v>
      </c>
      <c r="AY12" s="551"/>
      <c r="AZ12" s="551"/>
      <c r="BA12" s="551"/>
      <c r="BB12" s="551"/>
      <c r="BC12" s="551"/>
      <c r="BD12" s="551"/>
      <c r="BE12" s="552"/>
      <c r="BF12" s="176"/>
    </row>
    <row r="13" spans="1:63" s="174" customFormat="1" ht="45" customHeight="1" x14ac:dyDescent="0.2">
      <c r="B13" s="53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525"/>
      <c r="U13" s="526"/>
      <c r="V13" s="527"/>
      <c r="W13" s="564"/>
      <c r="X13" s="565"/>
      <c r="Y13" s="565"/>
      <c r="Z13" s="565"/>
      <c r="AA13" s="565"/>
      <c r="AB13" s="565"/>
      <c r="AC13" s="565"/>
      <c r="AD13" s="566"/>
      <c r="AE13" s="571"/>
      <c r="AF13" s="572"/>
      <c r="AG13" s="548"/>
      <c r="AH13" s="549"/>
      <c r="AI13" s="549"/>
      <c r="AJ13" s="549"/>
      <c r="AK13" s="549"/>
      <c r="AL13" s="549"/>
      <c r="AM13" s="549"/>
      <c r="AN13" s="549"/>
      <c r="AO13" s="470"/>
      <c r="AP13" s="560"/>
      <c r="AQ13" s="560"/>
      <c r="AR13" s="560"/>
      <c r="AS13" s="560"/>
      <c r="AT13" s="560"/>
      <c r="AU13" s="560"/>
      <c r="AV13" s="560"/>
      <c r="AW13" s="560"/>
      <c r="AX13" s="553" t="s">
        <v>218</v>
      </c>
      <c r="AY13" s="554"/>
      <c r="AZ13" s="554"/>
      <c r="BA13" s="554"/>
      <c r="BB13" s="554"/>
      <c r="BC13" s="554"/>
      <c r="BD13" s="554"/>
      <c r="BE13" s="555"/>
      <c r="BF13" s="247"/>
    </row>
    <row r="14" spans="1:63" s="174" customFormat="1" ht="30" customHeight="1" thickBot="1" x14ac:dyDescent="0.25">
      <c r="B14" s="532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525"/>
      <c r="U14" s="526"/>
      <c r="V14" s="527"/>
      <c r="W14" s="564"/>
      <c r="X14" s="565"/>
      <c r="Y14" s="565"/>
      <c r="Z14" s="565"/>
      <c r="AA14" s="565"/>
      <c r="AB14" s="565"/>
      <c r="AC14" s="565"/>
      <c r="AD14" s="566"/>
      <c r="AE14" s="495" t="s">
        <v>73</v>
      </c>
      <c r="AF14" s="489" t="s">
        <v>72</v>
      </c>
      <c r="AG14" s="495" t="s">
        <v>57</v>
      </c>
      <c r="AH14" s="498" t="s">
        <v>71</v>
      </c>
      <c r="AI14" s="499"/>
      <c r="AJ14" s="499"/>
      <c r="AK14" s="499"/>
      <c r="AL14" s="499"/>
      <c r="AM14" s="499"/>
      <c r="AN14" s="500"/>
      <c r="AO14" s="470"/>
      <c r="AP14" s="556" t="s">
        <v>70</v>
      </c>
      <c r="AQ14" s="542" t="s">
        <v>69</v>
      </c>
      <c r="AR14" s="542" t="s">
        <v>68</v>
      </c>
      <c r="AS14" s="493" t="s">
        <v>67</v>
      </c>
      <c r="AT14" s="493" t="s">
        <v>66</v>
      </c>
      <c r="AU14" s="542" t="s">
        <v>12</v>
      </c>
      <c r="AV14" s="542" t="s">
        <v>10</v>
      </c>
      <c r="AW14" s="491" t="s">
        <v>65</v>
      </c>
      <c r="AX14" s="516" t="s">
        <v>151</v>
      </c>
      <c r="AY14" s="517"/>
      <c r="AZ14" s="517"/>
      <c r="BA14" s="517"/>
      <c r="BB14" s="516" t="s">
        <v>152</v>
      </c>
      <c r="BC14" s="517"/>
      <c r="BD14" s="517"/>
      <c r="BE14" s="518"/>
    </row>
    <row r="15" spans="1:63" s="165" customFormat="1" ht="30" customHeight="1" x14ac:dyDescent="0.2">
      <c r="B15" s="532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525"/>
      <c r="U15" s="526"/>
      <c r="V15" s="527"/>
      <c r="W15" s="564"/>
      <c r="X15" s="565"/>
      <c r="Y15" s="565"/>
      <c r="Z15" s="565"/>
      <c r="AA15" s="565"/>
      <c r="AB15" s="565"/>
      <c r="AC15" s="565"/>
      <c r="AD15" s="566"/>
      <c r="AE15" s="497"/>
      <c r="AF15" s="490"/>
      <c r="AG15" s="496"/>
      <c r="AH15" s="463" t="s">
        <v>62</v>
      </c>
      <c r="AI15" s="467"/>
      <c r="AJ15" s="463" t="s">
        <v>61</v>
      </c>
      <c r="AK15" s="464"/>
      <c r="AL15" s="467" t="s">
        <v>60</v>
      </c>
      <c r="AM15" s="464"/>
      <c r="AN15" s="519" t="s">
        <v>59</v>
      </c>
      <c r="AO15" s="470"/>
      <c r="AP15" s="557"/>
      <c r="AQ15" s="543"/>
      <c r="AR15" s="543"/>
      <c r="AS15" s="494"/>
      <c r="AT15" s="494"/>
      <c r="AU15" s="543"/>
      <c r="AV15" s="543"/>
      <c r="AW15" s="492"/>
      <c r="AX15" s="501" t="s">
        <v>58</v>
      </c>
      <c r="AY15" s="502"/>
      <c r="AZ15" s="502"/>
      <c r="BA15" s="502"/>
      <c r="BB15" s="501" t="s">
        <v>58</v>
      </c>
      <c r="BC15" s="502"/>
      <c r="BD15" s="502"/>
      <c r="BE15" s="503"/>
      <c r="BK15" s="488"/>
    </row>
    <row r="16" spans="1:63" s="165" customFormat="1" ht="30" customHeight="1" x14ac:dyDescent="0.2">
      <c r="B16" s="532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525"/>
      <c r="U16" s="526"/>
      <c r="V16" s="527"/>
      <c r="W16" s="564"/>
      <c r="X16" s="565"/>
      <c r="Y16" s="565"/>
      <c r="Z16" s="565"/>
      <c r="AA16" s="565"/>
      <c r="AB16" s="565"/>
      <c r="AC16" s="565"/>
      <c r="AD16" s="566"/>
      <c r="AE16" s="497"/>
      <c r="AF16" s="490"/>
      <c r="AG16" s="496"/>
      <c r="AH16" s="465"/>
      <c r="AI16" s="468"/>
      <c r="AJ16" s="465"/>
      <c r="AK16" s="466"/>
      <c r="AL16" s="468"/>
      <c r="AM16" s="466"/>
      <c r="AN16" s="520"/>
      <c r="AO16" s="470"/>
      <c r="AP16" s="557"/>
      <c r="AQ16" s="543"/>
      <c r="AR16" s="543"/>
      <c r="AS16" s="494"/>
      <c r="AT16" s="494"/>
      <c r="AU16" s="543"/>
      <c r="AV16" s="543"/>
      <c r="AW16" s="492"/>
      <c r="AX16" s="504" t="s">
        <v>57</v>
      </c>
      <c r="AY16" s="540" t="s">
        <v>56</v>
      </c>
      <c r="AZ16" s="541"/>
      <c r="BA16" s="541"/>
      <c r="BB16" s="504" t="s">
        <v>57</v>
      </c>
      <c r="BC16" s="514" t="s">
        <v>56</v>
      </c>
      <c r="BD16" s="514"/>
      <c r="BE16" s="515"/>
      <c r="BK16" s="488"/>
    </row>
    <row r="17" spans="1:109" s="165" customFormat="1" ht="155.25" customHeight="1" thickBot="1" x14ac:dyDescent="0.25">
      <c r="B17" s="533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525"/>
      <c r="U17" s="526"/>
      <c r="V17" s="527"/>
      <c r="W17" s="564"/>
      <c r="X17" s="565"/>
      <c r="Y17" s="565"/>
      <c r="Z17" s="565"/>
      <c r="AA17" s="565"/>
      <c r="AB17" s="565"/>
      <c r="AC17" s="565"/>
      <c r="AD17" s="566"/>
      <c r="AE17" s="497"/>
      <c r="AF17" s="490"/>
      <c r="AG17" s="497"/>
      <c r="AH17" s="171" t="s">
        <v>55</v>
      </c>
      <c r="AI17" s="170" t="s">
        <v>54</v>
      </c>
      <c r="AJ17" s="171" t="s">
        <v>55</v>
      </c>
      <c r="AK17" s="170" t="s">
        <v>54</v>
      </c>
      <c r="AL17" s="171" t="s">
        <v>55</v>
      </c>
      <c r="AM17" s="170" t="s">
        <v>54</v>
      </c>
      <c r="AN17" s="521"/>
      <c r="AO17" s="470"/>
      <c r="AP17" s="557"/>
      <c r="AQ17" s="543"/>
      <c r="AR17" s="543"/>
      <c r="AS17" s="494"/>
      <c r="AT17" s="494"/>
      <c r="AU17" s="543"/>
      <c r="AV17" s="543"/>
      <c r="AW17" s="492"/>
      <c r="AX17" s="505"/>
      <c r="AY17" s="169" t="s">
        <v>52</v>
      </c>
      <c r="AZ17" s="169" t="s">
        <v>51</v>
      </c>
      <c r="BA17" s="168" t="s">
        <v>53</v>
      </c>
      <c r="BB17" s="505"/>
      <c r="BC17" s="167" t="s">
        <v>52</v>
      </c>
      <c r="BD17" s="167" t="s">
        <v>51</v>
      </c>
      <c r="BE17" s="166" t="s">
        <v>50</v>
      </c>
      <c r="BK17" s="488"/>
    </row>
    <row r="18" spans="1:109" s="151" customFormat="1" ht="42.75" customHeight="1" thickTop="1" thickBot="1" x14ac:dyDescent="0.25">
      <c r="B18" s="164">
        <v>1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509">
        <v>2</v>
      </c>
      <c r="U18" s="510"/>
      <c r="V18" s="511"/>
      <c r="W18" s="512">
        <v>3</v>
      </c>
      <c r="X18" s="513"/>
      <c r="Y18" s="513"/>
      <c r="Z18" s="513"/>
      <c r="AA18" s="513"/>
      <c r="AB18" s="513"/>
      <c r="AC18" s="513"/>
      <c r="AD18" s="513"/>
      <c r="AE18" s="249">
        <v>4</v>
      </c>
      <c r="AF18" s="158">
        <v>5</v>
      </c>
      <c r="AG18" s="157">
        <v>6</v>
      </c>
      <c r="AH18" s="156">
        <v>7</v>
      </c>
      <c r="AI18" s="155">
        <v>8</v>
      </c>
      <c r="AJ18" s="155">
        <v>9</v>
      </c>
      <c r="AK18" s="156">
        <v>10</v>
      </c>
      <c r="AL18" s="155">
        <v>11</v>
      </c>
      <c r="AM18" s="155">
        <v>12</v>
      </c>
      <c r="AN18" s="161">
        <v>13</v>
      </c>
      <c r="AO18" s="154">
        <v>14</v>
      </c>
      <c r="AP18" s="157">
        <v>15</v>
      </c>
      <c r="AQ18" s="156">
        <v>16</v>
      </c>
      <c r="AR18" s="155">
        <v>17</v>
      </c>
      <c r="AS18" s="155">
        <v>18</v>
      </c>
      <c r="AT18" s="156">
        <v>19</v>
      </c>
      <c r="AU18" s="155">
        <v>20</v>
      </c>
      <c r="AV18" s="155">
        <v>21</v>
      </c>
      <c r="AW18" s="250">
        <v>22</v>
      </c>
      <c r="AX18" s="159">
        <v>23</v>
      </c>
      <c r="AY18" s="155">
        <v>24</v>
      </c>
      <c r="AZ18" s="156">
        <v>25</v>
      </c>
      <c r="BA18" s="158">
        <v>26</v>
      </c>
      <c r="BB18" s="157">
        <v>27</v>
      </c>
      <c r="BC18" s="156">
        <v>28</v>
      </c>
      <c r="BD18" s="155">
        <v>29</v>
      </c>
      <c r="BE18" s="154">
        <v>30</v>
      </c>
    </row>
    <row r="19" spans="1:109" s="152" customFormat="1" ht="50.1" customHeight="1" thickBot="1" x14ac:dyDescent="0.25">
      <c r="A19" s="151"/>
      <c r="B19" s="506" t="s">
        <v>49</v>
      </c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507"/>
      <c r="Y19" s="507"/>
      <c r="Z19" s="507"/>
      <c r="AA19" s="507"/>
      <c r="AB19" s="507"/>
      <c r="AC19" s="507"/>
      <c r="AD19" s="507"/>
      <c r="AE19" s="507"/>
      <c r="AF19" s="507"/>
      <c r="AG19" s="507"/>
      <c r="AH19" s="507"/>
      <c r="AI19" s="507"/>
      <c r="AJ19" s="507"/>
      <c r="AK19" s="507"/>
      <c r="AL19" s="507"/>
      <c r="AM19" s="507"/>
      <c r="AN19" s="507"/>
      <c r="AO19" s="507"/>
      <c r="AP19" s="507"/>
      <c r="AQ19" s="507"/>
      <c r="AR19" s="507"/>
      <c r="AS19" s="507"/>
      <c r="AT19" s="507"/>
      <c r="AU19" s="507"/>
      <c r="AV19" s="507"/>
      <c r="AW19" s="507"/>
      <c r="AX19" s="507"/>
      <c r="AY19" s="507"/>
      <c r="AZ19" s="507"/>
      <c r="BA19" s="507"/>
      <c r="BB19" s="507"/>
      <c r="BC19" s="507"/>
      <c r="BD19" s="507"/>
      <c r="BE19" s="508"/>
      <c r="BF19" s="151"/>
      <c r="BG19" s="151"/>
      <c r="BH19" s="151"/>
      <c r="BI19" s="488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3"/>
    </row>
    <row r="20" spans="1:109" s="151" customFormat="1" ht="50.1" customHeight="1" thickBot="1" x14ac:dyDescent="0.25">
      <c r="B20" s="506" t="s">
        <v>48</v>
      </c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7"/>
      <c r="AA20" s="507"/>
      <c r="AB20" s="507"/>
      <c r="AC20" s="507"/>
      <c r="AD20" s="507"/>
      <c r="AE20" s="507"/>
      <c r="AF20" s="507"/>
      <c r="AG20" s="507"/>
      <c r="AH20" s="507"/>
      <c r="AI20" s="507"/>
      <c r="AJ20" s="507"/>
      <c r="AK20" s="507"/>
      <c r="AL20" s="507"/>
      <c r="AM20" s="507"/>
      <c r="AN20" s="507"/>
      <c r="AO20" s="507"/>
      <c r="AP20" s="507"/>
      <c r="AQ20" s="507"/>
      <c r="AR20" s="507"/>
      <c r="AS20" s="507"/>
      <c r="AT20" s="507"/>
      <c r="AU20" s="507"/>
      <c r="AV20" s="507"/>
      <c r="AW20" s="507"/>
      <c r="AX20" s="507"/>
      <c r="AY20" s="507"/>
      <c r="AZ20" s="507"/>
      <c r="BA20" s="507"/>
      <c r="BB20" s="507"/>
      <c r="BC20" s="507"/>
      <c r="BD20" s="507"/>
      <c r="BE20" s="508"/>
      <c r="BI20" s="488"/>
    </row>
    <row r="21" spans="1:109" s="7" customFormat="1" ht="49.5" customHeight="1" x14ac:dyDescent="0.2">
      <c r="B21" s="150">
        <v>1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534" t="s">
        <v>153</v>
      </c>
      <c r="U21" s="535"/>
      <c r="V21" s="536"/>
      <c r="W21" s="528" t="s">
        <v>154</v>
      </c>
      <c r="X21" s="529"/>
      <c r="Y21" s="529"/>
      <c r="Z21" s="529"/>
      <c r="AA21" s="529"/>
      <c r="AB21" s="529"/>
      <c r="AC21" s="529"/>
      <c r="AD21" s="530"/>
      <c r="AE21" s="149">
        <v>2</v>
      </c>
      <c r="AF21" s="148">
        <f>AE21*30</f>
        <v>60</v>
      </c>
      <c r="AG21" s="147">
        <f>AH21+AJ21+AL21+AN21</f>
        <v>36</v>
      </c>
      <c r="AH21" s="146">
        <v>18</v>
      </c>
      <c r="AI21" s="146"/>
      <c r="AJ21" s="146">
        <v>18</v>
      </c>
      <c r="AK21" s="146"/>
      <c r="AL21" s="145"/>
      <c r="AM21" s="145"/>
      <c r="AN21" s="145"/>
      <c r="AO21" s="144">
        <f>AF21-AG21</f>
        <v>24</v>
      </c>
      <c r="AP21" s="113"/>
      <c r="AQ21" s="110">
        <v>7</v>
      </c>
      <c r="AR21" s="110">
        <v>7</v>
      </c>
      <c r="AS21" s="110"/>
      <c r="AT21" s="113"/>
      <c r="AU21" s="110"/>
      <c r="AV21" s="110"/>
      <c r="AW21" s="112"/>
      <c r="AX21" s="111">
        <f>AY21+AZ21+BA21</f>
        <v>2</v>
      </c>
      <c r="AY21" s="110">
        <v>1</v>
      </c>
      <c r="AZ21" s="110">
        <v>1</v>
      </c>
      <c r="BA21" s="143"/>
      <c r="BB21" s="142">
        <f>BC21+BD21+BE21</f>
        <v>0</v>
      </c>
      <c r="BC21" s="75"/>
      <c r="BD21" s="75"/>
      <c r="BE21" s="141"/>
      <c r="BI21" s="488"/>
    </row>
    <row r="22" spans="1:109" s="7" customFormat="1" ht="81.75" customHeight="1" x14ac:dyDescent="0.2">
      <c r="B22" s="139">
        <v>2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451" t="s">
        <v>155</v>
      </c>
      <c r="U22" s="452"/>
      <c r="V22" s="453"/>
      <c r="W22" s="457" t="s">
        <v>156</v>
      </c>
      <c r="X22" s="458"/>
      <c r="Y22" s="458"/>
      <c r="Z22" s="458"/>
      <c r="AA22" s="458"/>
      <c r="AB22" s="458"/>
      <c r="AC22" s="458"/>
      <c r="AD22" s="459"/>
      <c r="AE22" s="138">
        <v>2</v>
      </c>
      <c r="AF22" s="137">
        <f>AE22*30</f>
        <v>60</v>
      </c>
      <c r="AG22" s="136">
        <f>AH22+AJ22+AL22+AN22</f>
        <v>36</v>
      </c>
      <c r="AH22" s="135">
        <v>18</v>
      </c>
      <c r="AI22" s="135"/>
      <c r="AJ22" s="135">
        <v>18</v>
      </c>
      <c r="AK22" s="135"/>
      <c r="AL22" s="134"/>
      <c r="AM22" s="134"/>
      <c r="AN22" s="134"/>
      <c r="AO22" s="133">
        <f>AF22-AG22</f>
        <v>24</v>
      </c>
      <c r="AP22" s="102"/>
      <c r="AQ22" s="100">
        <v>8</v>
      </c>
      <c r="AR22" s="100">
        <v>8</v>
      </c>
      <c r="AS22" s="100"/>
      <c r="AT22" s="102"/>
      <c r="AU22" s="100"/>
      <c r="AV22" s="100"/>
      <c r="AW22" s="132"/>
      <c r="AX22" s="101">
        <f>AY22+AZ22+BA22</f>
        <v>0</v>
      </c>
      <c r="AY22" s="100"/>
      <c r="AZ22" s="100"/>
      <c r="BA22" s="132"/>
      <c r="BB22" s="129">
        <f>BC22+BD22+BE22</f>
        <v>2</v>
      </c>
      <c r="BC22" s="128">
        <v>1</v>
      </c>
      <c r="BD22" s="128">
        <v>1</v>
      </c>
      <c r="BE22" s="140"/>
      <c r="BI22" s="248"/>
    </row>
    <row r="23" spans="1:109" s="7" customFormat="1" ht="49.5" customHeight="1" thickBot="1" x14ac:dyDescent="0.25">
      <c r="B23" s="139">
        <v>3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451" t="s">
        <v>157</v>
      </c>
      <c r="U23" s="452"/>
      <c r="V23" s="453"/>
      <c r="W23" s="457" t="s">
        <v>24</v>
      </c>
      <c r="X23" s="458"/>
      <c r="Y23" s="458"/>
      <c r="Z23" s="458"/>
      <c r="AA23" s="458"/>
      <c r="AB23" s="458"/>
      <c r="AC23" s="458"/>
      <c r="AD23" s="459"/>
      <c r="AE23" s="138">
        <v>5</v>
      </c>
      <c r="AF23" s="137">
        <f>AE23*30</f>
        <v>150</v>
      </c>
      <c r="AG23" s="136">
        <f>AH23+AJ23+AL23+AN23</f>
        <v>90</v>
      </c>
      <c r="AH23" s="135">
        <v>36</v>
      </c>
      <c r="AI23" s="135"/>
      <c r="AJ23" s="135">
        <v>36</v>
      </c>
      <c r="AK23" s="135"/>
      <c r="AL23" s="134">
        <v>18</v>
      </c>
      <c r="AM23" s="134"/>
      <c r="AN23" s="134"/>
      <c r="AO23" s="133">
        <f>AF23-AG23</f>
        <v>60</v>
      </c>
      <c r="AP23" s="102">
        <v>7</v>
      </c>
      <c r="AQ23" s="100"/>
      <c r="AR23" s="100">
        <v>7</v>
      </c>
      <c r="AS23" s="100"/>
      <c r="AT23" s="102"/>
      <c r="AU23" s="100"/>
      <c r="AV23" s="100">
        <v>7</v>
      </c>
      <c r="AW23" s="132"/>
      <c r="AX23" s="131">
        <f>AY23+AZ23+BA23</f>
        <v>5</v>
      </c>
      <c r="AY23" s="95">
        <v>2</v>
      </c>
      <c r="AZ23" s="95">
        <v>2</v>
      </c>
      <c r="BA23" s="130">
        <v>1</v>
      </c>
      <c r="BB23" s="129">
        <f>BC23+BD23+BE23</f>
        <v>0</v>
      </c>
      <c r="BC23" s="128"/>
      <c r="BD23" s="128"/>
      <c r="BE23" s="140"/>
      <c r="BI23" s="248"/>
    </row>
    <row r="24" spans="1:109" s="7" customFormat="1" ht="50.1" customHeight="1" thickBot="1" x14ac:dyDescent="0.25">
      <c r="B24" s="482" t="s">
        <v>28</v>
      </c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4"/>
      <c r="AE24" s="126">
        <f>SUM(AE21:AE23)</f>
        <v>9</v>
      </c>
      <c r="AF24" s="125">
        <f t="shared" ref="AF24:BE24" si="0">SUM(AF21:AF23)</f>
        <v>270</v>
      </c>
      <c r="AG24" s="124">
        <f t="shared" si="0"/>
        <v>162</v>
      </c>
      <c r="AH24" s="123">
        <f t="shared" si="0"/>
        <v>72</v>
      </c>
      <c r="AI24" s="123">
        <f t="shared" si="0"/>
        <v>0</v>
      </c>
      <c r="AJ24" s="123">
        <f t="shared" si="0"/>
        <v>72</v>
      </c>
      <c r="AK24" s="123">
        <f t="shared" si="0"/>
        <v>0</v>
      </c>
      <c r="AL24" s="122">
        <f t="shared" si="0"/>
        <v>18</v>
      </c>
      <c r="AM24" s="122">
        <f t="shared" si="0"/>
        <v>0</v>
      </c>
      <c r="AN24" s="122">
        <f t="shared" si="0"/>
        <v>0</v>
      </c>
      <c r="AO24" s="121">
        <f t="shared" si="0"/>
        <v>108</v>
      </c>
      <c r="AP24" s="99">
        <f>COUNT(AP21:AP23)</f>
        <v>1</v>
      </c>
      <c r="AQ24" s="97">
        <f t="shared" ref="AQ24:AW24" si="1">COUNT(AQ21:AQ23)</f>
        <v>2</v>
      </c>
      <c r="AR24" s="97">
        <f t="shared" si="1"/>
        <v>3</v>
      </c>
      <c r="AS24" s="97">
        <f t="shared" si="1"/>
        <v>0</v>
      </c>
      <c r="AT24" s="99">
        <f t="shared" si="1"/>
        <v>0</v>
      </c>
      <c r="AU24" s="97">
        <f t="shared" si="1"/>
        <v>0</v>
      </c>
      <c r="AV24" s="97">
        <f t="shared" si="1"/>
        <v>1</v>
      </c>
      <c r="AW24" s="120">
        <f t="shared" si="1"/>
        <v>0</v>
      </c>
      <c r="AX24" s="98">
        <f t="shared" si="0"/>
        <v>7</v>
      </c>
      <c r="AY24" s="97">
        <f t="shared" si="0"/>
        <v>3</v>
      </c>
      <c r="AZ24" s="97">
        <f t="shared" si="0"/>
        <v>3</v>
      </c>
      <c r="BA24" s="119">
        <f t="shared" si="0"/>
        <v>1</v>
      </c>
      <c r="BB24" s="98">
        <f t="shared" si="0"/>
        <v>2</v>
      </c>
      <c r="BC24" s="97">
        <f t="shared" si="0"/>
        <v>1</v>
      </c>
      <c r="BD24" s="97">
        <f t="shared" si="0"/>
        <v>1</v>
      </c>
      <c r="BE24" s="119">
        <f t="shared" si="0"/>
        <v>0</v>
      </c>
    </row>
    <row r="25" spans="1:109" s="7" customFormat="1" ht="50.1" customHeight="1" thickBot="1" x14ac:dyDescent="0.25">
      <c r="B25" s="632" t="s">
        <v>117</v>
      </c>
      <c r="C25" s="633"/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3"/>
      <c r="R25" s="633"/>
      <c r="S25" s="633"/>
      <c r="T25" s="633"/>
      <c r="U25" s="633"/>
      <c r="V25" s="633"/>
      <c r="W25" s="633"/>
      <c r="X25" s="633"/>
      <c r="Y25" s="633"/>
      <c r="Z25" s="633"/>
      <c r="AA25" s="633"/>
      <c r="AB25" s="633"/>
      <c r="AC25" s="633"/>
      <c r="AD25" s="633"/>
      <c r="AE25" s="633"/>
      <c r="AF25" s="633"/>
      <c r="AG25" s="633"/>
      <c r="AH25" s="633"/>
      <c r="AI25" s="633"/>
      <c r="AJ25" s="633"/>
      <c r="AK25" s="633"/>
      <c r="AL25" s="633"/>
      <c r="AM25" s="633"/>
      <c r="AN25" s="633"/>
      <c r="AO25" s="633"/>
      <c r="AP25" s="633"/>
      <c r="AQ25" s="633"/>
      <c r="AR25" s="633"/>
      <c r="AS25" s="633"/>
      <c r="AT25" s="633"/>
      <c r="AU25" s="633"/>
      <c r="AV25" s="633"/>
      <c r="AW25" s="633"/>
      <c r="AX25" s="633"/>
      <c r="AY25" s="633"/>
      <c r="AZ25" s="633"/>
      <c r="BA25" s="633"/>
      <c r="BB25" s="633"/>
      <c r="BC25" s="633"/>
      <c r="BD25" s="633"/>
      <c r="BE25" s="634"/>
    </row>
    <row r="26" spans="1:109" s="7" customFormat="1" ht="81.75" customHeight="1" x14ac:dyDescent="0.2">
      <c r="B26" s="253">
        <v>4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659" t="s">
        <v>158</v>
      </c>
      <c r="U26" s="660"/>
      <c r="V26" s="661"/>
      <c r="W26" s="457" t="s">
        <v>24</v>
      </c>
      <c r="X26" s="458"/>
      <c r="Y26" s="458"/>
      <c r="Z26" s="458"/>
      <c r="AA26" s="458"/>
      <c r="AB26" s="458"/>
      <c r="AC26" s="458"/>
      <c r="AD26" s="459"/>
      <c r="AE26" s="296">
        <v>4.5</v>
      </c>
      <c r="AF26" s="272">
        <f>AE26*30</f>
        <v>135</v>
      </c>
      <c r="AG26" s="107">
        <f>AH26+AJ26+AL26+AN26</f>
        <v>54</v>
      </c>
      <c r="AH26" s="117">
        <v>18</v>
      </c>
      <c r="AI26" s="117"/>
      <c r="AJ26" s="117">
        <v>36</v>
      </c>
      <c r="AK26" s="117"/>
      <c r="AL26" s="116"/>
      <c r="AM26" s="116"/>
      <c r="AN26" s="116"/>
      <c r="AO26" s="276">
        <f>AF26-AG26</f>
        <v>81</v>
      </c>
      <c r="AP26" s="115">
        <v>7</v>
      </c>
      <c r="AQ26" s="114"/>
      <c r="AR26" s="114">
        <v>7</v>
      </c>
      <c r="AS26" s="110"/>
      <c r="AT26" s="113"/>
      <c r="AU26" s="110"/>
      <c r="AV26" s="110"/>
      <c r="AW26" s="112"/>
      <c r="AX26" s="111">
        <f>AY26+AZ26+BA26</f>
        <v>3</v>
      </c>
      <c r="AY26" s="110">
        <v>1</v>
      </c>
      <c r="AZ26" s="110">
        <v>2</v>
      </c>
      <c r="BA26" s="110"/>
      <c r="BB26" s="111">
        <f>BC26+BD26+BE26</f>
        <v>0</v>
      </c>
      <c r="BC26" s="110"/>
      <c r="BD26" s="110"/>
      <c r="BE26" s="297"/>
    </row>
    <row r="27" spans="1:109" s="7" customFormat="1" ht="50.1" customHeight="1" x14ac:dyDescent="0.2">
      <c r="B27" s="109">
        <v>5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451" t="s">
        <v>225</v>
      </c>
      <c r="U27" s="630"/>
      <c r="V27" s="631"/>
      <c r="W27" s="457" t="s">
        <v>24</v>
      </c>
      <c r="X27" s="458"/>
      <c r="Y27" s="458"/>
      <c r="Z27" s="458"/>
      <c r="AA27" s="458"/>
      <c r="AB27" s="458"/>
      <c r="AC27" s="458"/>
      <c r="AD27" s="459"/>
      <c r="AE27" s="298">
        <v>6</v>
      </c>
      <c r="AF27" s="286">
        <f t="shared" ref="AF27:AF32" si="2">AE27*30</f>
        <v>180</v>
      </c>
      <c r="AG27" s="107">
        <f t="shared" ref="AG27:AG32" si="3">AH27+AJ27+AL27+AN27</f>
        <v>72</v>
      </c>
      <c r="AH27" s="106">
        <v>36</v>
      </c>
      <c r="AI27" s="106"/>
      <c r="AJ27" s="106">
        <v>36</v>
      </c>
      <c r="AK27" s="106"/>
      <c r="AL27" s="105"/>
      <c r="AM27" s="105"/>
      <c r="AN27" s="105"/>
      <c r="AO27" s="290">
        <f t="shared" ref="AO27:AO32" si="4">AF27-AG27</f>
        <v>108</v>
      </c>
      <c r="AP27" s="104"/>
      <c r="AQ27" s="103">
        <v>7</v>
      </c>
      <c r="AR27" s="103">
        <v>7</v>
      </c>
      <c r="AS27" s="103"/>
      <c r="AT27" s="102"/>
      <c r="AU27" s="100"/>
      <c r="AV27" s="100"/>
      <c r="AW27" s="299"/>
      <c r="AX27" s="101">
        <f t="shared" ref="AX27:AX32" si="5">AY27+AZ27+BA27</f>
        <v>4</v>
      </c>
      <c r="AY27" s="100">
        <v>2</v>
      </c>
      <c r="AZ27" s="100">
        <v>2</v>
      </c>
      <c r="BA27" s="100"/>
      <c r="BB27" s="101">
        <f t="shared" ref="BB27:BB32" si="6">BC27+BD27+BE27</f>
        <v>0</v>
      </c>
      <c r="BC27" s="100"/>
      <c r="BD27" s="100"/>
      <c r="BE27" s="300"/>
    </row>
    <row r="28" spans="1:109" s="7" customFormat="1" ht="50.1" customHeight="1" x14ac:dyDescent="0.2">
      <c r="B28" s="109">
        <v>6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451" t="s">
        <v>148</v>
      </c>
      <c r="U28" s="630"/>
      <c r="V28" s="631"/>
      <c r="W28" s="457" t="s">
        <v>24</v>
      </c>
      <c r="X28" s="458"/>
      <c r="Y28" s="458"/>
      <c r="Z28" s="458"/>
      <c r="AA28" s="458"/>
      <c r="AB28" s="458"/>
      <c r="AC28" s="458"/>
      <c r="AD28" s="459"/>
      <c r="AE28" s="298">
        <v>4</v>
      </c>
      <c r="AF28" s="286">
        <f t="shared" si="2"/>
        <v>120</v>
      </c>
      <c r="AG28" s="107">
        <f t="shared" si="3"/>
        <v>72</v>
      </c>
      <c r="AH28" s="106">
        <v>36</v>
      </c>
      <c r="AI28" s="106"/>
      <c r="AJ28" s="106">
        <v>36</v>
      </c>
      <c r="AK28" s="106"/>
      <c r="AL28" s="105"/>
      <c r="AM28" s="105"/>
      <c r="AN28" s="105"/>
      <c r="AO28" s="290">
        <f t="shared" si="4"/>
        <v>48</v>
      </c>
      <c r="AP28" s="104"/>
      <c r="AQ28" s="103">
        <v>7</v>
      </c>
      <c r="AR28" s="103">
        <v>7</v>
      </c>
      <c r="AS28" s="103"/>
      <c r="AT28" s="102"/>
      <c r="AU28" s="100"/>
      <c r="AV28" s="100"/>
      <c r="AW28" s="299"/>
      <c r="AX28" s="101">
        <f t="shared" si="5"/>
        <v>4</v>
      </c>
      <c r="AY28" s="100">
        <v>2</v>
      </c>
      <c r="AZ28" s="100">
        <v>2</v>
      </c>
      <c r="BA28" s="100"/>
      <c r="BB28" s="101">
        <f t="shared" si="6"/>
        <v>0</v>
      </c>
      <c r="BC28" s="100"/>
      <c r="BD28" s="100"/>
      <c r="BE28" s="300"/>
    </row>
    <row r="29" spans="1:109" s="7" customFormat="1" ht="50.1" customHeight="1" x14ac:dyDescent="0.2">
      <c r="B29" s="109">
        <v>7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624" t="s">
        <v>226</v>
      </c>
      <c r="U29" s="625"/>
      <c r="V29" s="626"/>
      <c r="W29" s="457" t="s">
        <v>24</v>
      </c>
      <c r="X29" s="458"/>
      <c r="Y29" s="458"/>
      <c r="Z29" s="458"/>
      <c r="AA29" s="458"/>
      <c r="AB29" s="458"/>
      <c r="AC29" s="458"/>
      <c r="AD29" s="459"/>
      <c r="AE29" s="217">
        <v>4</v>
      </c>
      <c r="AF29" s="218">
        <f t="shared" si="2"/>
        <v>120</v>
      </c>
      <c r="AG29" s="219">
        <f t="shared" si="3"/>
        <v>54</v>
      </c>
      <c r="AH29" s="106">
        <v>18</v>
      </c>
      <c r="AI29" s="106"/>
      <c r="AJ29" s="106">
        <v>36</v>
      </c>
      <c r="AK29" s="106"/>
      <c r="AL29" s="105"/>
      <c r="AM29" s="105"/>
      <c r="AN29" s="105"/>
      <c r="AO29" s="301">
        <f t="shared" si="4"/>
        <v>66</v>
      </c>
      <c r="AP29" s="104"/>
      <c r="AQ29" s="103">
        <v>7</v>
      </c>
      <c r="AR29" s="103"/>
      <c r="AS29" s="103"/>
      <c r="AT29" s="96"/>
      <c r="AU29" s="95"/>
      <c r="AV29" s="95">
        <v>7</v>
      </c>
      <c r="AW29" s="221"/>
      <c r="AX29" s="131">
        <f t="shared" si="5"/>
        <v>3</v>
      </c>
      <c r="AY29" s="95">
        <v>1</v>
      </c>
      <c r="AZ29" s="95">
        <v>2</v>
      </c>
      <c r="BA29" s="95"/>
      <c r="BB29" s="131">
        <f t="shared" si="6"/>
        <v>0</v>
      </c>
      <c r="BC29" s="95"/>
      <c r="BD29" s="95"/>
      <c r="BE29" s="222"/>
    </row>
    <row r="30" spans="1:109" s="7" customFormat="1" ht="81.75" customHeight="1" x14ac:dyDescent="0.2">
      <c r="B30" s="109">
        <v>8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479" t="s">
        <v>159</v>
      </c>
      <c r="U30" s="480"/>
      <c r="V30" s="481"/>
      <c r="W30" s="457" t="s">
        <v>24</v>
      </c>
      <c r="X30" s="458"/>
      <c r="Y30" s="458"/>
      <c r="Z30" s="458"/>
      <c r="AA30" s="458"/>
      <c r="AB30" s="458"/>
      <c r="AC30" s="458"/>
      <c r="AD30" s="459"/>
      <c r="AE30" s="227">
        <v>1</v>
      </c>
      <c r="AF30" s="228">
        <f>AE30*30</f>
        <v>30</v>
      </c>
      <c r="AG30" s="107">
        <f>AH30+AJ30+AL30+AN30</f>
        <v>0</v>
      </c>
      <c r="AH30" s="117"/>
      <c r="AI30" s="117"/>
      <c r="AJ30" s="117"/>
      <c r="AK30" s="117"/>
      <c r="AL30" s="116"/>
      <c r="AM30" s="116"/>
      <c r="AN30" s="116"/>
      <c r="AO30" s="215">
        <f>AF30-AG30</f>
        <v>30</v>
      </c>
      <c r="AP30" s="115"/>
      <c r="AQ30" s="114"/>
      <c r="AR30" s="114"/>
      <c r="AS30" s="114"/>
      <c r="AT30" s="115">
        <v>7</v>
      </c>
      <c r="AU30" s="114"/>
      <c r="AV30" s="114"/>
      <c r="AW30" s="229"/>
      <c r="AX30" s="230">
        <f t="shared" si="5"/>
        <v>0</v>
      </c>
      <c r="AY30" s="114"/>
      <c r="AZ30" s="114"/>
      <c r="BA30" s="114"/>
      <c r="BB30" s="230">
        <f t="shared" si="6"/>
        <v>0</v>
      </c>
      <c r="BC30" s="114"/>
      <c r="BD30" s="114"/>
      <c r="BE30" s="231"/>
    </row>
    <row r="31" spans="1:109" s="7" customFormat="1" ht="50.1" customHeight="1" x14ac:dyDescent="0.2">
      <c r="B31" s="109">
        <v>9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451" t="s">
        <v>160</v>
      </c>
      <c r="U31" s="630"/>
      <c r="V31" s="631"/>
      <c r="W31" s="457" t="s">
        <v>24</v>
      </c>
      <c r="X31" s="458"/>
      <c r="Y31" s="458"/>
      <c r="Z31" s="458"/>
      <c r="AA31" s="458"/>
      <c r="AB31" s="458"/>
      <c r="AC31" s="458"/>
      <c r="AD31" s="459"/>
      <c r="AE31" s="227">
        <v>5</v>
      </c>
      <c r="AF31" s="228">
        <f t="shared" si="2"/>
        <v>150</v>
      </c>
      <c r="AG31" s="107">
        <f t="shared" si="3"/>
        <v>0</v>
      </c>
      <c r="AH31" s="106"/>
      <c r="AI31" s="106"/>
      <c r="AJ31" s="106"/>
      <c r="AK31" s="106"/>
      <c r="AL31" s="105"/>
      <c r="AM31" s="105"/>
      <c r="AN31" s="105"/>
      <c r="AO31" s="215">
        <f t="shared" si="4"/>
        <v>150</v>
      </c>
      <c r="AP31" s="104"/>
      <c r="AQ31" s="103">
        <v>8</v>
      </c>
      <c r="AR31" s="103"/>
      <c r="AS31" s="103"/>
      <c r="AT31" s="102"/>
      <c r="AU31" s="100"/>
      <c r="AV31" s="100"/>
      <c r="AW31" s="299"/>
      <c r="AX31" s="101">
        <f t="shared" si="5"/>
        <v>0</v>
      </c>
      <c r="AY31" s="100"/>
      <c r="AZ31" s="100"/>
      <c r="BA31" s="100"/>
      <c r="BB31" s="101">
        <f t="shared" si="6"/>
        <v>0</v>
      </c>
      <c r="BC31" s="100"/>
      <c r="BD31" s="100"/>
      <c r="BE31" s="300"/>
    </row>
    <row r="32" spans="1:109" s="7" customFormat="1" ht="50.1" customHeight="1" thickBot="1" x14ac:dyDescent="0.25">
      <c r="B32" s="302">
        <v>10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451" t="s">
        <v>161</v>
      </c>
      <c r="U32" s="630"/>
      <c r="V32" s="631"/>
      <c r="W32" s="457" t="s">
        <v>24</v>
      </c>
      <c r="X32" s="458"/>
      <c r="Y32" s="458"/>
      <c r="Z32" s="458"/>
      <c r="AA32" s="458"/>
      <c r="AB32" s="458"/>
      <c r="AC32" s="458"/>
      <c r="AD32" s="459"/>
      <c r="AE32" s="303">
        <v>5</v>
      </c>
      <c r="AF32" s="304">
        <f t="shared" si="2"/>
        <v>150</v>
      </c>
      <c r="AG32" s="107">
        <f t="shared" si="3"/>
        <v>0</v>
      </c>
      <c r="AH32" s="106"/>
      <c r="AI32" s="106"/>
      <c r="AJ32" s="106"/>
      <c r="AK32" s="106"/>
      <c r="AL32" s="105"/>
      <c r="AM32" s="105"/>
      <c r="AN32" s="105"/>
      <c r="AO32" s="220">
        <f t="shared" si="4"/>
        <v>150</v>
      </c>
      <c r="AP32" s="104"/>
      <c r="AQ32" s="103"/>
      <c r="AR32" s="103"/>
      <c r="AS32" s="103"/>
      <c r="AT32" s="104"/>
      <c r="AU32" s="103"/>
      <c r="AV32" s="103"/>
      <c r="AW32" s="305"/>
      <c r="AX32" s="230">
        <f t="shared" si="5"/>
        <v>0</v>
      </c>
      <c r="AY32" s="114"/>
      <c r="AZ32" s="114"/>
      <c r="BA32" s="114"/>
      <c r="BB32" s="230">
        <f t="shared" si="6"/>
        <v>0</v>
      </c>
      <c r="BC32" s="114"/>
      <c r="BD32" s="114"/>
      <c r="BE32" s="231"/>
    </row>
    <row r="33" spans="2:74" s="307" customFormat="1" ht="50.1" customHeight="1" thickBot="1" x14ac:dyDescent="0.3">
      <c r="B33" s="695" t="s">
        <v>162</v>
      </c>
      <c r="C33" s="483"/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3"/>
      <c r="AA33" s="483"/>
      <c r="AB33" s="483"/>
      <c r="AC33" s="483"/>
      <c r="AD33" s="484"/>
      <c r="AE33" s="126">
        <f>SUM(AE26:AE32)</f>
        <v>29.5</v>
      </c>
      <c r="AF33" s="125">
        <f t="shared" ref="AF33:BE33" si="7">SUM(AF26:AF32)</f>
        <v>885</v>
      </c>
      <c r="AG33" s="124">
        <f t="shared" si="7"/>
        <v>252</v>
      </c>
      <c r="AH33" s="123">
        <f t="shared" si="7"/>
        <v>108</v>
      </c>
      <c r="AI33" s="123">
        <f t="shared" si="7"/>
        <v>0</v>
      </c>
      <c r="AJ33" s="123">
        <f t="shared" si="7"/>
        <v>144</v>
      </c>
      <c r="AK33" s="123">
        <f t="shared" si="7"/>
        <v>0</v>
      </c>
      <c r="AL33" s="122">
        <f t="shared" si="7"/>
        <v>0</v>
      </c>
      <c r="AM33" s="122">
        <f t="shared" si="7"/>
        <v>0</v>
      </c>
      <c r="AN33" s="122">
        <f t="shared" si="7"/>
        <v>0</v>
      </c>
      <c r="AO33" s="121">
        <f t="shared" si="7"/>
        <v>633</v>
      </c>
      <c r="AP33" s="99">
        <f>COUNT(AP26:AP32)</f>
        <v>1</v>
      </c>
      <c r="AQ33" s="97">
        <f t="shared" ref="AQ33:AW33" si="8">COUNT(AQ26:AQ32)</f>
        <v>4</v>
      </c>
      <c r="AR33" s="97">
        <f t="shared" si="8"/>
        <v>3</v>
      </c>
      <c r="AS33" s="97">
        <f t="shared" si="8"/>
        <v>0</v>
      </c>
      <c r="AT33" s="99">
        <f t="shared" si="8"/>
        <v>1</v>
      </c>
      <c r="AU33" s="97">
        <f t="shared" si="8"/>
        <v>0</v>
      </c>
      <c r="AV33" s="97">
        <f t="shared" si="8"/>
        <v>1</v>
      </c>
      <c r="AW33" s="119">
        <f t="shared" si="8"/>
        <v>0</v>
      </c>
      <c r="AX33" s="99">
        <f t="shared" si="7"/>
        <v>14</v>
      </c>
      <c r="AY33" s="97">
        <f t="shared" si="7"/>
        <v>6</v>
      </c>
      <c r="AZ33" s="97">
        <f t="shared" si="7"/>
        <v>8</v>
      </c>
      <c r="BA33" s="97">
        <f t="shared" si="7"/>
        <v>0</v>
      </c>
      <c r="BB33" s="98">
        <f t="shared" si="7"/>
        <v>0</v>
      </c>
      <c r="BC33" s="97">
        <f t="shared" si="7"/>
        <v>0</v>
      </c>
      <c r="BD33" s="97">
        <f t="shared" si="7"/>
        <v>0</v>
      </c>
      <c r="BE33" s="306">
        <f t="shared" si="7"/>
        <v>0</v>
      </c>
      <c r="BO33" s="308"/>
    </row>
    <row r="34" spans="2:74" s="7" customFormat="1" ht="50.1" customHeight="1" thickBot="1" x14ac:dyDescent="0.25">
      <c r="B34" s="595" t="s">
        <v>23</v>
      </c>
      <c r="C34" s="596"/>
      <c r="D34" s="596"/>
      <c r="E34" s="596"/>
      <c r="F34" s="596"/>
      <c r="G34" s="596"/>
      <c r="H34" s="596"/>
      <c r="I34" s="596"/>
      <c r="J34" s="596"/>
      <c r="K34" s="596"/>
      <c r="L34" s="596"/>
      <c r="M34" s="596"/>
      <c r="N34" s="596"/>
      <c r="O34" s="596"/>
      <c r="P34" s="596"/>
      <c r="Q34" s="596"/>
      <c r="R34" s="596"/>
      <c r="S34" s="596"/>
      <c r="T34" s="596"/>
      <c r="U34" s="596"/>
      <c r="V34" s="596"/>
      <c r="W34" s="596"/>
      <c r="X34" s="596"/>
      <c r="Y34" s="596"/>
      <c r="Z34" s="596"/>
      <c r="AA34" s="596"/>
      <c r="AB34" s="596"/>
      <c r="AC34" s="596"/>
      <c r="AD34" s="597"/>
      <c r="AE34" s="440">
        <f>AE33+AE24</f>
        <v>38.5</v>
      </c>
      <c r="AF34" s="125">
        <f t="shared" ref="AF34:BE34" si="9">AF33+AF24</f>
        <v>1155</v>
      </c>
      <c r="AG34" s="441">
        <f t="shared" si="9"/>
        <v>414</v>
      </c>
      <c r="AH34" s="442">
        <f t="shared" si="9"/>
        <v>180</v>
      </c>
      <c r="AI34" s="442">
        <f t="shared" si="9"/>
        <v>0</v>
      </c>
      <c r="AJ34" s="442">
        <f t="shared" si="9"/>
        <v>216</v>
      </c>
      <c r="AK34" s="442">
        <f t="shared" si="9"/>
        <v>0</v>
      </c>
      <c r="AL34" s="443">
        <f t="shared" si="9"/>
        <v>18</v>
      </c>
      <c r="AM34" s="443">
        <f t="shared" si="9"/>
        <v>0</v>
      </c>
      <c r="AN34" s="443">
        <f t="shared" si="9"/>
        <v>0</v>
      </c>
      <c r="AO34" s="121">
        <f t="shared" si="9"/>
        <v>741</v>
      </c>
      <c r="AP34" s="444">
        <f t="shared" si="9"/>
        <v>2</v>
      </c>
      <c r="AQ34" s="258">
        <f t="shared" si="9"/>
        <v>6</v>
      </c>
      <c r="AR34" s="258">
        <f t="shared" si="9"/>
        <v>6</v>
      </c>
      <c r="AS34" s="97">
        <f t="shared" si="9"/>
        <v>0</v>
      </c>
      <c r="AT34" s="99">
        <f t="shared" si="9"/>
        <v>1</v>
      </c>
      <c r="AU34" s="97">
        <f t="shared" si="9"/>
        <v>0</v>
      </c>
      <c r="AV34" s="97">
        <f t="shared" si="9"/>
        <v>2</v>
      </c>
      <c r="AW34" s="119">
        <f t="shared" si="9"/>
        <v>0</v>
      </c>
      <c r="AX34" s="96">
        <f t="shared" si="9"/>
        <v>21</v>
      </c>
      <c r="AY34" s="95">
        <f t="shared" si="9"/>
        <v>9</v>
      </c>
      <c r="AZ34" s="95">
        <f t="shared" si="9"/>
        <v>11</v>
      </c>
      <c r="BA34" s="95">
        <f t="shared" si="9"/>
        <v>1</v>
      </c>
      <c r="BB34" s="94">
        <f t="shared" si="9"/>
        <v>2</v>
      </c>
      <c r="BC34" s="93">
        <f t="shared" si="9"/>
        <v>1</v>
      </c>
      <c r="BD34" s="93">
        <f t="shared" si="9"/>
        <v>1</v>
      </c>
      <c r="BE34" s="92">
        <f t="shared" si="9"/>
        <v>0</v>
      </c>
    </row>
    <row r="35" spans="2:74" s="7" customFormat="1" ht="49.5" customHeight="1" thickBot="1" x14ac:dyDescent="0.25">
      <c r="B35" s="665" t="s">
        <v>138</v>
      </c>
      <c r="C35" s="666"/>
      <c r="D35" s="666"/>
      <c r="E35" s="666"/>
      <c r="F35" s="666"/>
      <c r="G35" s="666"/>
      <c r="H35" s="666"/>
      <c r="I35" s="666"/>
      <c r="J35" s="666"/>
      <c r="K35" s="666"/>
      <c r="L35" s="666"/>
      <c r="M35" s="666"/>
      <c r="N35" s="666"/>
      <c r="O35" s="666"/>
      <c r="P35" s="666"/>
      <c r="Q35" s="666"/>
      <c r="R35" s="666"/>
      <c r="S35" s="666"/>
      <c r="T35" s="666"/>
      <c r="U35" s="666"/>
      <c r="V35" s="666"/>
      <c r="W35" s="666"/>
      <c r="X35" s="666"/>
      <c r="Y35" s="666"/>
      <c r="Z35" s="666"/>
      <c r="AA35" s="666"/>
      <c r="AB35" s="666"/>
      <c r="AC35" s="666"/>
      <c r="AD35" s="666"/>
      <c r="AE35" s="666"/>
      <c r="AF35" s="666"/>
      <c r="AG35" s="666"/>
      <c r="AH35" s="666"/>
      <c r="AI35" s="666"/>
      <c r="AJ35" s="666"/>
      <c r="AK35" s="666"/>
      <c r="AL35" s="666"/>
      <c r="AM35" s="666"/>
      <c r="AN35" s="666"/>
      <c r="AO35" s="666"/>
      <c r="AP35" s="666"/>
      <c r="AQ35" s="666"/>
      <c r="AR35" s="666"/>
      <c r="AS35" s="666"/>
      <c r="AT35" s="666"/>
      <c r="AU35" s="666"/>
      <c r="AV35" s="666"/>
      <c r="AW35" s="666"/>
      <c r="AX35" s="666"/>
      <c r="AY35" s="666"/>
      <c r="AZ35" s="666"/>
      <c r="BA35" s="666"/>
      <c r="BB35" s="666"/>
      <c r="BC35" s="666"/>
      <c r="BD35" s="666"/>
      <c r="BE35" s="667"/>
    </row>
    <row r="36" spans="2:74" s="7" customFormat="1" ht="49.5" customHeight="1" thickBot="1" x14ac:dyDescent="0.25">
      <c r="B36" s="506" t="s">
        <v>139</v>
      </c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07"/>
      <c r="AL36" s="507"/>
      <c r="AM36" s="507"/>
      <c r="AN36" s="507"/>
      <c r="AO36" s="507"/>
      <c r="AP36" s="507"/>
      <c r="AQ36" s="507"/>
      <c r="AR36" s="507"/>
      <c r="AS36" s="507"/>
      <c r="AT36" s="507"/>
      <c r="AU36" s="507"/>
      <c r="AV36" s="507"/>
      <c r="AW36" s="507"/>
      <c r="AX36" s="507"/>
      <c r="AY36" s="507"/>
      <c r="AZ36" s="507"/>
      <c r="BA36" s="507"/>
      <c r="BB36" s="507"/>
      <c r="BC36" s="507"/>
      <c r="BD36" s="507"/>
      <c r="BE36" s="508"/>
    </row>
    <row r="37" spans="2:74" s="7" customFormat="1" ht="72" customHeight="1" thickBot="1" x14ac:dyDescent="0.25">
      <c r="B37" s="253">
        <v>11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689" t="s">
        <v>140</v>
      </c>
      <c r="U37" s="690"/>
      <c r="V37" s="691"/>
      <c r="W37" s="692" t="s">
        <v>42</v>
      </c>
      <c r="X37" s="693"/>
      <c r="Y37" s="693"/>
      <c r="Z37" s="693"/>
      <c r="AA37" s="693"/>
      <c r="AB37" s="693"/>
      <c r="AC37" s="693"/>
      <c r="AD37" s="694"/>
      <c r="AE37" s="254">
        <v>1.5</v>
      </c>
      <c r="AF37" s="255">
        <f>AE37*30</f>
        <v>45</v>
      </c>
      <c r="AG37" s="219">
        <f>AH37+AJ37+AL37+AN37</f>
        <v>36</v>
      </c>
      <c r="AH37" s="256"/>
      <c r="AI37" s="256"/>
      <c r="AJ37" s="256">
        <v>36</v>
      </c>
      <c r="AK37" s="256"/>
      <c r="AL37" s="257"/>
      <c r="AM37" s="257"/>
      <c r="AN37" s="257"/>
      <c r="AO37" s="220">
        <f>AF37-AG37</f>
        <v>9</v>
      </c>
      <c r="AP37" s="96"/>
      <c r="AQ37" s="95">
        <v>7</v>
      </c>
      <c r="AR37" s="95">
        <v>7</v>
      </c>
      <c r="AS37" s="258"/>
      <c r="AT37" s="96"/>
      <c r="AU37" s="95"/>
      <c r="AV37" s="95"/>
      <c r="AW37" s="259"/>
      <c r="AX37" s="260">
        <f>AY37+AZ37+BA37</f>
        <v>2</v>
      </c>
      <c r="AY37" s="95"/>
      <c r="AZ37" s="95">
        <v>2</v>
      </c>
      <c r="BA37" s="130"/>
      <c r="BB37" s="261"/>
      <c r="BC37" s="262"/>
      <c r="BD37" s="262"/>
      <c r="BE37" s="263"/>
    </row>
    <row r="38" spans="2:74" s="7" customFormat="1" ht="50.1" customHeight="1" thickBot="1" x14ac:dyDescent="0.55000000000000004">
      <c r="B38" s="264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650" t="s">
        <v>141</v>
      </c>
      <c r="U38" s="651"/>
      <c r="V38" s="651"/>
      <c r="W38" s="651"/>
      <c r="X38" s="651"/>
      <c r="Y38" s="651"/>
      <c r="Z38" s="651"/>
      <c r="AA38" s="651"/>
      <c r="AB38" s="651"/>
      <c r="AC38" s="651"/>
      <c r="AD38" s="265"/>
      <c r="AE38" s="266">
        <f>SUM(AE37)</f>
        <v>1.5</v>
      </c>
      <c r="AF38" s="125">
        <f t="shared" ref="AF38:BE38" si="10">SUM(AF37)</f>
        <v>45</v>
      </c>
      <c r="AG38" s="124">
        <f t="shared" si="10"/>
        <v>36</v>
      </c>
      <c r="AH38" s="123">
        <f t="shared" si="10"/>
        <v>0</v>
      </c>
      <c r="AI38" s="123">
        <f t="shared" si="10"/>
        <v>0</v>
      </c>
      <c r="AJ38" s="123">
        <f t="shared" si="10"/>
        <v>36</v>
      </c>
      <c r="AK38" s="123">
        <f t="shared" si="10"/>
        <v>0</v>
      </c>
      <c r="AL38" s="122">
        <f t="shared" si="10"/>
        <v>0</v>
      </c>
      <c r="AM38" s="122">
        <f t="shared" si="10"/>
        <v>0</v>
      </c>
      <c r="AN38" s="122">
        <f t="shared" si="10"/>
        <v>0</v>
      </c>
      <c r="AO38" s="121">
        <f t="shared" si="10"/>
        <v>9</v>
      </c>
      <c r="AP38" s="99">
        <f>COUNT(AP37)</f>
        <v>0</v>
      </c>
      <c r="AQ38" s="97">
        <f t="shared" ref="AQ38:AW38" si="11">COUNT(AQ37)</f>
        <v>1</v>
      </c>
      <c r="AR38" s="97">
        <f t="shared" si="11"/>
        <v>1</v>
      </c>
      <c r="AS38" s="97">
        <f t="shared" si="11"/>
        <v>0</v>
      </c>
      <c r="AT38" s="99">
        <f t="shared" si="11"/>
        <v>0</v>
      </c>
      <c r="AU38" s="97">
        <f t="shared" si="11"/>
        <v>0</v>
      </c>
      <c r="AV38" s="97">
        <f t="shared" si="11"/>
        <v>0</v>
      </c>
      <c r="AW38" s="267">
        <f t="shared" si="11"/>
        <v>0</v>
      </c>
      <c r="AX38" s="97">
        <f t="shared" si="10"/>
        <v>2</v>
      </c>
      <c r="AY38" s="97">
        <f t="shared" si="10"/>
        <v>0</v>
      </c>
      <c r="AZ38" s="97">
        <f t="shared" si="10"/>
        <v>2</v>
      </c>
      <c r="BA38" s="120">
        <f t="shared" si="10"/>
        <v>0</v>
      </c>
      <c r="BB38" s="85">
        <f t="shared" si="10"/>
        <v>0</v>
      </c>
      <c r="BC38" s="84">
        <f t="shared" si="10"/>
        <v>0</v>
      </c>
      <c r="BD38" s="84">
        <f t="shared" si="10"/>
        <v>0</v>
      </c>
      <c r="BE38" s="268">
        <f t="shared" si="10"/>
        <v>0</v>
      </c>
    </row>
    <row r="39" spans="2:74" s="7" customFormat="1" ht="50.1" customHeight="1" thickBot="1" x14ac:dyDescent="0.25">
      <c r="B39" s="264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639" t="s">
        <v>142</v>
      </c>
      <c r="U39" s="640"/>
      <c r="V39" s="640"/>
      <c r="W39" s="640"/>
      <c r="X39" s="640"/>
      <c r="Y39" s="640"/>
      <c r="Z39" s="640"/>
      <c r="AA39" s="640"/>
      <c r="AB39" s="640"/>
      <c r="AC39" s="640"/>
      <c r="AD39" s="640"/>
      <c r="AE39" s="640"/>
      <c r="AF39" s="640"/>
      <c r="AG39" s="640"/>
      <c r="AH39" s="640"/>
      <c r="AI39" s="640"/>
      <c r="AJ39" s="640"/>
      <c r="AK39" s="640"/>
      <c r="AL39" s="640"/>
      <c r="AM39" s="640"/>
      <c r="AN39" s="640"/>
      <c r="AO39" s="640"/>
      <c r="AP39" s="640"/>
      <c r="AQ39" s="640"/>
      <c r="AR39" s="640"/>
      <c r="AS39" s="640"/>
      <c r="AT39" s="640"/>
      <c r="AU39" s="640"/>
      <c r="AV39" s="640"/>
      <c r="AW39" s="640"/>
      <c r="AX39" s="640"/>
      <c r="AY39" s="640"/>
      <c r="AZ39" s="640"/>
      <c r="BA39" s="640"/>
      <c r="BB39" s="640"/>
      <c r="BC39" s="640"/>
      <c r="BD39" s="640"/>
      <c r="BE39" s="641"/>
      <c r="BF39" s="269"/>
      <c r="BG39" s="269"/>
      <c r="BH39" s="269"/>
      <c r="BI39" s="269"/>
      <c r="BJ39" s="269"/>
      <c r="BK39" s="269"/>
      <c r="BL39" s="269"/>
      <c r="BM39" s="269"/>
      <c r="BN39" s="269"/>
      <c r="BO39" s="269"/>
      <c r="BP39" s="269"/>
      <c r="BQ39" s="269"/>
      <c r="BR39" s="269"/>
      <c r="BS39" s="269"/>
      <c r="BT39" s="269"/>
      <c r="BU39" s="269"/>
      <c r="BV39" s="269"/>
    </row>
    <row r="40" spans="2:74" s="7" customFormat="1" ht="50.1" customHeight="1" x14ac:dyDescent="0.2">
      <c r="B40" s="150">
        <v>12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642" t="s">
        <v>143</v>
      </c>
      <c r="U40" s="643"/>
      <c r="V40" s="270">
        <v>7</v>
      </c>
      <c r="W40" s="528" t="s">
        <v>24</v>
      </c>
      <c r="X40" s="529"/>
      <c r="Y40" s="529"/>
      <c r="Z40" s="529"/>
      <c r="AA40" s="529"/>
      <c r="AB40" s="529"/>
      <c r="AC40" s="529"/>
      <c r="AD40" s="530"/>
      <c r="AE40" s="271">
        <v>5</v>
      </c>
      <c r="AF40" s="272">
        <f>AE40*30</f>
        <v>150</v>
      </c>
      <c r="AG40" s="149">
        <f>AH40+AJ40+AL40+AN40</f>
        <v>72</v>
      </c>
      <c r="AH40" s="273">
        <v>36</v>
      </c>
      <c r="AI40" s="273"/>
      <c r="AJ40" s="273">
        <v>36</v>
      </c>
      <c r="AK40" s="274"/>
      <c r="AL40" s="273"/>
      <c r="AM40" s="273"/>
      <c r="AN40" s="275"/>
      <c r="AO40" s="276">
        <f>AF40-AG40</f>
        <v>78</v>
      </c>
      <c r="AP40" s="271"/>
      <c r="AQ40" s="273">
        <v>8</v>
      </c>
      <c r="AR40" s="273">
        <v>8</v>
      </c>
      <c r="AS40" s="273"/>
      <c r="AT40" s="274"/>
      <c r="AU40" s="273"/>
      <c r="AV40" s="273"/>
      <c r="AW40" s="270"/>
      <c r="AX40" s="111"/>
      <c r="AY40" s="273"/>
      <c r="AZ40" s="273"/>
      <c r="BA40" s="270"/>
      <c r="BB40" s="111">
        <f>BC40+BD40+BE40</f>
        <v>4</v>
      </c>
      <c r="BC40" s="273">
        <v>2</v>
      </c>
      <c r="BD40" s="273">
        <v>2</v>
      </c>
      <c r="BE40" s="275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</row>
    <row r="41" spans="2:74" s="7" customFormat="1" ht="72" customHeight="1" x14ac:dyDescent="0.2">
      <c r="B41" s="139">
        <v>13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644" t="s">
        <v>144</v>
      </c>
      <c r="U41" s="645"/>
      <c r="V41" s="277">
        <v>7</v>
      </c>
      <c r="W41" s="457" t="s">
        <v>24</v>
      </c>
      <c r="X41" s="458"/>
      <c r="Y41" s="458"/>
      <c r="Z41" s="458"/>
      <c r="AA41" s="458"/>
      <c r="AB41" s="458"/>
      <c r="AC41" s="458"/>
      <c r="AD41" s="459"/>
      <c r="AE41" s="278">
        <v>4</v>
      </c>
      <c r="AF41" s="279">
        <f>AE41*30</f>
        <v>120</v>
      </c>
      <c r="AG41" s="280">
        <f>AH41+AJ41+AL41+AN41</f>
        <v>72</v>
      </c>
      <c r="AH41" s="281">
        <v>36</v>
      </c>
      <c r="AI41" s="281"/>
      <c r="AJ41" s="281">
        <v>36</v>
      </c>
      <c r="AK41" s="280"/>
      <c r="AL41" s="281"/>
      <c r="AM41" s="281"/>
      <c r="AN41" s="282"/>
      <c r="AO41" s="283">
        <f>AF41-AG41</f>
        <v>48</v>
      </c>
      <c r="AP41" s="278"/>
      <c r="AQ41" s="281">
        <v>8</v>
      </c>
      <c r="AR41" s="281">
        <v>8</v>
      </c>
      <c r="AS41" s="281"/>
      <c r="AT41" s="280"/>
      <c r="AU41" s="281"/>
      <c r="AV41" s="281"/>
      <c r="AW41" s="279"/>
      <c r="AX41" s="278"/>
      <c r="AY41" s="281"/>
      <c r="AZ41" s="281"/>
      <c r="BA41" s="279"/>
      <c r="BB41" s="278">
        <f>BC41+BD41+BE41</f>
        <v>4</v>
      </c>
      <c r="BC41" s="281">
        <v>2</v>
      </c>
      <c r="BD41" s="281">
        <v>2</v>
      </c>
      <c r="BE41" s="282"/>
      <c r="BF41" s="269"/>
      <c r="BG41" s="269"/>
      <c r="BH41" s="269"/>
      <c r="BI41" s="269"/>
      <c r="BJ41" s="269"/>
      <c r="BK41" s="269"/>
      <c r="BL41" s="269"/>
      <c r="BM41" s="269"/>
      <c r="BN41" s="269"/>
      <c r="BO41" s="269"/>
      <c r="BP41" s="269"/>
      <c r="BQ41" s="269"/>
      <c r="BR41" s="269"/>
      <c r="BS41" s="269"/>
      <c r="BT41" s="269"/>
      <c r="BU41" s="269"/>
      <c r="BV41" s="269"/>
    </row>
    <row r="42" spans="2:74" s="7" customFormat="1" ht="50.1" customHeight="1" thickBot="1" x14ac:dyDescent="0.25">
      <c r="B42" s="232">
        <v>14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646" t="s">
        <v>163</v>
      </c>
      <c r="U42" s="647"/>
      <c r="V42" s="309">
        <v>10</v>
      </c>
      <c r="W42" s="646" t="s">
        <v>24</v>
      </c>
      <c r="X42" s="648"/>
      <c r="Y42" s="648"/>
      <c r="Z42" s="648"/>
      <c r="AA42" s="648"/>
      <c r="AB42" s="648"/>
      <c r="AC42" s="649"/>
      <c r="AD42" s="310"/>
      <c r="AE42" s="311">
        <v>4</v>
      </c>
      <c r="AF42" s="309">
        <f>AE42*30</f>
        <v>120</v>
      </c>
      <c r="AG42" s="312">
        <f>AH42+AJ42+AL42+AN42</f>
        <v>72</v>
      </c>
      <c r="AH42" s="313">
        <v>36</v>
      </c>
      <c r="AI42" s="313"/>
      <c r="AJ42" s="313">
        <v>36</v>
      </c>
      <c r="AK42" s="312"/>
      <c r="AL42" s="313"/>
      <c r="AM42" s="313"/>
      <c r="AN42" s="314"/>
      <c r="AO42" s="315">
        <f>AF42-AG42</f>
        <v>48</v>
      </c>
      <c r="AP42" s="311"/>
      <c r="AQ42" s="313">
        <v>8</v>
      </c>
      <c r="AR42" s="313">
        <v>8</v>
      </c>
      <c r="AS42" s="316"/>
      <c r="AT42" s="312"/>
      <c r="AU42" s="313"/>
      <c r="AV42" s="313"/>
      <c r="AW42" s="309"/>
      <c r="AX42" s="311"/>
      <c r="AY42" s="313"/>
      <c r="AZ42" s="313"/>
      <c r="BA42" s="309"/>
      <c r="BB42" s="311">
        <f>BC42+BD42+BE42</f>
        <v>4</v>
      </c>
      <c r="BC42" s="313">
        <v>2</v>
      </c>
      <c r="BD42" s="313">
        <v>2</v>
      </c>
      <c r="BE42" s="314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</row>
    <row r="43" spans="2:74" s="7" customFormat="1" ht="50.1" customHeight="1" thickBot="1" x14ac:dyDescent="0.55000000000000004">
      <c r="B43" s="26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650" t="s">
        <v>145</v>
      </c>
      <c r="U43" s="651"/>
      <c r="V43" s="651"/>
      <c r="W43" s="651"/>
      <c r="X43" s="651"/>
      <c r="Y43" s="651"/>
      <c r="Z43" s="651"/>
      <c r="AA43" s="651"/>
      <c r="AB43" s="651"/>
      <c r="AC43" s="652"/>
      <c r="AD43" s="285"/>
      <c r="AE43" s="126">
        <f>SUM(AE40:AE42)</f>
        <v>13</v>
      </c>
      <c r="AF43" s="125">
        <f t="shared" ref="AF43:BE43" si="12">SUM(AF40:AF42)</f>
        <v>390</v>
      </c>
      <c r="AG43" s="124">
        <f t="shared" si="12"/>
        <v>216</v>
      </c>
      <c r="AH43" s="123">
        <f t="shared" si="12"/>
        <v>108</v>
      </c>
      <c r="AI43" s="123">
        <f t="shared" si="12"/>
        <v>0</v>
      </c>
      <c r="AJ43" s="123">
        <f t="shared" si="12"/>
        <v>108</v>
      </c>
      <c r="AK43" s="123">
        <f t="shared" si="12"/>
        <v>0</v>
      </c>
      <c r="AL43" s="122">
        <f t="shared" si="12"/>
        <v>0</v>
      </c>
      <c r="AM43" s="122">
        <f t="shared" si="12"/>
        <v>0</v>
      </c>
      <c r="AN43" s="125">
        <f t="shared" si="12"/>
        <v>0</v>
      </c>
      <c r="AO43" s="121">
        <f t="shared" si="12"/>
        <v>174</v>
      </c>
      <c r="AP43" s="99">
        <f>COUNT(AP40:AP42)</f>
        <v>0</v>
      </c>
      <c r="AQ43" s="97">
        <f t="shared" ref="AQ43:AW43" si="13">COUNT(AQ40:AQ42)</f>
        <v>3</v>
      </c>
      <c r="AR43" s="97">
        <f t="shared" si="13"/>
        <v>3</v>
      </c>
      <c r="AS43" s="97">
        <f t="shared" si="13"/>
        <v>0</v>
      </c>
      <c r="AT43" s="99">
        <f t="shared" si="13"/>
        <v>0</v>
      </c>
      <c r="AU43" s="97">
        <f t="shared" si="13"/>
        <v>0</v>
      </c>
      <c r="AV43" s="97">
        <f t="shared" si="13"/>
        <v>0</v>
      </c>
      <c r="AW43" s="120">
        <f t="shared" si="13"/>
        <v>0</v>
      </c>
      <c r="AX43" s="98">
        <f t="shared" si="12"/>
        <v>0</v>
      </c>
      <c r="AY43" s="97">
        <f t="shared" si="12"/>
        <v>0</v>
      </c>
      <c r="AZ43" s="97">
        <f t="shared" si="12"/>
        <v>0</v>
      </c>
      <c r="BA43" s="120">
        <f t="shared" si="12"/>
        <v>0</v>
      </c>
      <c r="BB43" s="85">
        <f t="shared" si="12"/>
        <v>12</v>
      </c>
      <c r="BC43" s="84">
        <f t="shared" si="12"/>
        <v>6</v>
      </c>
      <c r="BD43" s="84">
        <f t="shared" si="12"/>
        <v>6</v>
      </c>
      <c r="BE43" s="83">
        <f t="shared" si="12"/>
        <v>0</v>
      </c>
    </row>
    <row r="44" spans="2:74" s="7" customFormat="1" ht="50.1" customHeight="1" thickBot="1" x14ac:dyDescent="0.25">
      <c r="B44" s="653" t="s">
        <v>146</v>
      </c>
      <c r="C44" s="654"/>
      <c r="D44" s="654"/>
      <c r="E44" s="654"/>
      <c r="F44" s="654"/>
      <c r="G44" s="654"/>
      <c r="H44" s="654"/>
      <c r="I44" s="654"/>
      <c r="J44" s="654"/>
      <c r="K44" s="654"/>
      <c r="L44" s="654"/>
      <c r="M44" s="654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654"/>
      <c r="AA44" s="654"/>
      <c r="AB44" s="654"/>
      <c r="AC44" s="654"/>
      <c r="AD44" s="655"/>
      <c r="AE44" s="138">
        <f>AE43+AE38</f>
        <v>14.5</v>
      </c>
      <c r="AF44" s="286">
        <f t="shared" ref="AF44:BE44" si="14">AF43+AF38</f>
        <v>435</v>
      </c>
      <c r="AG44" s="287">
        <f t="shared" si="14"/>
        <v>252</v>
      </c>
      <c r="AH44" s="288">
        <f t="shared" si="14"/>
        <v>108</v>
      </c>
      <c r="AI44" s="288">
        <f t="shared" si="14"/>
        <v>0</v>
      </c>
      <c r="AJ44" s="288">
        <f t="shared" si="14"/>
        <v>144</v>
      </c>
      <c r="AK44" s="288">
        <f t="shared" si="14"/>
        <v>0</v>
      </c>
      <c r="AL44" s="289">
        <f t="shared" si="14"/>
        <v>0</v>
      </c>
      <c r="AM44" s="289">
        <f t="shared" si="14"/>
        <v>0</v>
      </c>
      <c r="AN44" s="286">
        <f t="shared" si="14"/>
        <v>0</v>
      </c>
      <c r="AO44" s="290">
        <f t="shared" si="14"/>
        <v>183</v>
      </c>
      <c r="AP44" s="102">
        <f t="shared" si="14"/>
        <v>0</v>
      </c>
      <c r="AQ44" s="100">
        <f t="shared" si="14"/>
        <v>4</v>
      </c>
      <c r="AR44" s="100">
        <f t="shared" si="14"/>
        <v>4</v>
      </c>
      <c r="AS44" s="100">
        <f t="shared" si="14"/>
        <v>0</v>
      </c>
      <c r="AT44" s="102">
        <f t="shared" si="14"/>
        <v>0</v>
      </c>
      <c r="AU44" s="100">
        <f t="shared" si="14"/>
        <v>0</v>
      </c>
      <c r="AV44" s="100">
        <f t="shared" si="14"/>
        <v>0</v>
      </c>
      <c r="AW44" s="132">
        <f t="shared" si="14"/>
        <v>0</v>
      </c>
      <c r="AX44" s="131">
        <f t="shared" si="14"/>
        <v>2</v>
      </c>
      <c r="AY44" s="95">
        <f t="shared" si="14"/>
        <v>0</v>
      </c>
      <c r="AZ44" s="95">
        <f t="shared" si="14"/>
        <v>2</v>
      </c>
      <c r="BA44" s="130">
        <f t="shared" si="14"/>
        <v>0</v>
      </c>
      <c r="BB44" s="291">
        <f t="shared" si="14"/>
        <v>12</v>
      </c>
      <c r="BC44" s="292">
        <f t="shared" si="14"/>
        <v>6</v>
      </c>
      <c r="BD44" s="292">
        <f t="shared" si="14"/>
        <v>6</v>
      </c>
      <c r="BE44" s="293">
        <f t="shared" si="14"/>
        <v>0</v>
      </c>
    </row>
    <row r="45" spans="2:74" s="7" customFormat="1" ht="50.1" customHeight="1" thickBot="1" x14ac:dyDescent="0.25">
      <c r="B45" s="598" t="s">
        <v>22</v>
      </c>
      <c r="C45" s="599"/>
      <c r="D45" s="599"/>
      <c r="E45" s="599"/>
      <c r="F45" s="599"/>
      <c r="G45" s="599"/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599"/>
      <c r="S45" s="599"/>
      <c r="T45" s="599"/>
      <c r="U45" s="599"/>
      <c r="V45" s="599"/>
      <c r="W45" s="599"/>
      <c r="X45" s="599"/>
      <c r="Y45" s="599"/>
      <c r="Z45" s="599"/>
      <c r="AA45" s="599"/>
      <c r="AB45" s="599"/>
      <c r="AC45" s="599"/>
      <c r="AD45" s="600"/>
      <c r="AE45" s="88">
        <f>AE44+AE34</f>
        <v>53</v>
      </c>
      <c r="AF45" s="91">
        <f t="shared" ref="AF45:BE45" si="15">AF44+AF34</f>
        <v>1590</v>
      </c>
      <c r="AG45" s="89">
        <f t="shared" si="15"/>
        <v>666</v>
      </c>
      <c r="AH45" s="87">
        <f t="shared" si="15"/>
        <v>288</v>
      </c>
      <c r="AI45" s="87">
        <f t="shared" si="15"/>
        <v>0</v>
      </c>
      <c r="AJ45" s="87">
        <f t="shared" si="15"/>
        <v>360</v>
      </c>
      <c r="AK45" s="87">
        <f t="shared" si="15"/>
        <v>0</v>
      </c>
      <c r="AL45" s="86">
        <f t="shared" si="15"/>
        <v>18</v>
      </c>
      <c r="AM45" s="86">
        <f t="shared" si="15"/>
        <v>0</v>
      </c>
      <c r="AN45" s="91">
        <f t="shared" si="15"/>
        <v>0</v>
      </c>
      <c r="AO45" s="90">
        <f t="shared" si="15"/>
        <v>924</v>
      </c>
      <c r="AP45" s="89">
        <f t="shared" si="15"/>
        <v>2</v>
      </c>
      <c r="AQ45" s="87">
        <f t="shared" si="15"/>
        <v>10</v>
      </c>
      <c r="AR45" s="87">
        <f t="shared" si="15"/>
        <v>10</v>
      </c>
      <c r="AS45" s="87">
        <f t="shared" si="15"/>
        <v>0</v>
      </c>
      <c r="AT45" s="89">
        <f t="shared" si="15"/>
        <v>1</v>
      </c>
      <c r="AU45" s="87">
        <f t="shared" si="15"/>
        <v>0</v>
      </c>
      <c r="AV45" s="87">
        <f t="shared" si="15"/>
        <v>2</v>
      </c>
      <c r="AW45" s="86">
        <f t="shared" si="15"/>
        <v>0</v>
      </c>
      <c r="AX45" s="88">
        <f t="shared" si="15"/>
        <v>23</v>
      </c>
      <c r="AY45" s="87">
        <f t="shared" si="15"/>
        <v>9</v>
      </c>
      <c r="AZ45" s="87">
        <f t="shared" si="15"/>
        <v>13</v>
      </c>
      <c r="BA45" s="86">
        <f t="shared" si="15"/>
        <v>1</v>
      </c>
      <c r="BB45" s="445">
        <f t="shared" si="15"/>
        <v>14</v>
      </c>
      <c r="BC45" s="446">
        <f t="shared" si="15"/>
        <v>7</v>
      </c>
      <c r="BD45" s="446">
        <f t="shared" si="15"/>
        <v>7</v>
      </c>
      <c r="BE45" s="447">
        <f t="shared" si="15"/>
        <v>0</v>
      </c>
    </row>
    <row r="46" spans="2:74" s="7" customFormat="1" ht="39.950000000000003" customHeight="1" x14ac:dyDescent="0.2">
      <c r="B46" s="614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616"/>
      <c r="V46" s="616"/>
      <c r="W46" s="59"/>
      <c r="X46" s="59"/>
      <c r="Y46" s="58"/>
      <c r="Z46" s="58"/>
      <c r="AA46" s="82"/>
      <c r="AB46" s="602" t="s">
        <v>21</v>
      </c>
      <c r="AC46" s="603"/>
      <c r="AD46" s="604"/>
      <c r="AE46" s="618" t="s">
        <v>20</v>
      </c>
      <c r="AF46" s="619"/>
      <c r="AG46" s="619"/>
      <c r="AH46" s="619"/>
      <c r="AI46" s="619"/>
      <c r="AJ46" s="619"/>
      <c r="AK46" s="619"/>
      <c r="AL46" s="619"/>
      <c r="AM46" s="619"/>
      <c r="AN46" s="619"/>
      <c r="AO46" s="620"/>
      <c r="AP46" s="79">
        <f>AX46+BB46</f>
        <v>2</v>
      </c>
      <c r="AQ46" s="78"/>
      <c r="AR46" s="78"/>
      <c r="AS46" s="78"/>
      <c r="AT46" s="81"/>
      <c r="AU46" s="78"/>
      <c r="AV46" s="78"/>
      <c r="AW46" s="80"/>
      <c r="AX46" s="79">
        <v>2</v>
      </c>
      <c r="AY46" s="78"/>
      <c r="AZ46" s="78"/>
      <c r="BA46" s="77"/>
      <c r="BB46" s="76"/>
      <c r="BC46" s="75"/>
      <c r="BD46" s="75"/>
      <c r="BE46" s="74"/>
    </row>
    <row r="47" spans="2:74" s="7" customFormat="1" ht="39.950000000000003" customHeight="1" x14ac:dyDescent="0.2">
      <c r="B47" s="615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473"/>
      <c r="V47" s="473"/>
      <c r="W47" s="59"/>
      <c r="X47" s="59"/>
      <c r="Y47" s="58"/>
      <c r="Z47" s="58"/>
      <c r="AA47" s="58"/>
      <c r="AB47" s="605"/>
      <c r="AC47" s="606"/>
      <c r="AD47" s="607"/>
      <c r="AE47" s="476" t="s">
        <v>19</v>
      </c>
      <c r="AF47" s="477"/>
      <c r="AG47" s="477"/>
      <c r="AH47" s="477"/>
      <c r="AI47" s="477"/>
      <c r="AJ47" s="477"/>
      <c r="AK47" s="477"/>
      <c r="AL47" s="477"/>
      <c r="AM47" s="477"/>
      <c r="AN47" s="477"/>
      <c r="AO47" s="478"/>
      <c r="AP47" s="66">
        <f t="shared" ref="AP47:AP53" si="16">AX47+BB47</f>
        <v>10</v>
      </c>
      <c r="AQ47" s="65"/>
      <c r="AR47" s="65"/>
      <c r="AS47" s="65"/>
      <c r="AT47" s="68"/>
      <c r="AU47" s="65"/>
      <c r="AV47" s="65"/>
      <c r="AW47" s="67"/>
      <c r="AX47" s="66">
        <v>5</v>
      </c>
      <c r="AY47" s="65"/>
      <c r="AZ47" s="65"/>
      <c r="BA47" s="64"/>
      <c r="BB47" s="63">
        <v>5</v>
      </c>
      <c r="BC47" s="62"/>
      <c r="BD47" s="62"/>
      <c r="BE47" s="61"/>
    </row>
    <row r="48" spans="2:74" s="7" customFormat="1" ht="39.950000000000003" customHeight="1" x14ac:dyDescent="0.2">
      <c r="B48" s="615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473"/>
      <c r="V48" s="473"/>
      <c r="W48" s="59"/>
      <c r="X48" s="59"/>
      <c r="Y48" s="58"/>
      <c r="Z48" s="58"/>
      <c r="AA48" s="58"/>
      <c r="AB48" s="605"/>
      <c r="AC48" s="606"/>
      <c r="AD48" s="607"/>
      <c r="AE48" s="476" t="s">
        <v>18</v>
      </c>
      <c r="AF48" s="477"/>
      <c r="AG48" s="477"/>
      <c r="AH48" s="477"/>
      <c r="AI48" s="477"/>
      <c r="AJ48" s="477"/>
      <c r="AK48" s="477"/>
      <c r="AL48" s="477"/>
      <c r="AM48" s="477"/>
      <c r="AN48" s="477"/>
      <c r="AO48" s="478"/>
      <c r="AP48" s="66">
        <f t="shared" si="16"/>
        <v>10</v>
      </c>
      <c r="AQ48" s="65"/>
      <c r="AR48" s="65"/>
      <c r="AS48" s="65"/>
      <c r="AT48" s="68"/>
      <c r="AU48" s="65"/>
      <c r="AV48" s="65"/>
      <c r="AW48" s="67"/>
      <c r="AX48" s="66">
        <v>6</v>
      </c>
      <c r="AY48" s="65"/>
      <c r="AZ48" s="65"/>
      <c r="BA48" s="64"/>
      <c r="BB48" s="63">
        <v>4</v>
      </c>
      <c r="BC48" s="62"/>
      <c r="BD48" s="62"/>
      <c r="BE48" s="61"/>
    </row>
    <row r="49" spans="1:256" s="7" customFormat="1" ht="39.950000000000003" customHeight="1" x14ac:dyDescent="0.2">
      <c r="B49" s="615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4" t="s">
        <v>17</v>
      </c>
      <c r="U49" s="474"/>
      <c r="V49" s="474"/>
      <c r="W49" s="59"/>
      <c r="X49" s="59"/>
      <c r="Y49" s="58"/>
      <c r="Z49" s="58"/>
      <c r="AA49" s="58"/>
      <c r="AB49" s="605"/>
      <c r="AC49" s="606"/>
      <c r="AD49" s="607"/>
      <c r="AE49" s="476" t="s">
        <v>16</v>
      </c>
      <c r="AF49" s="477"/>
      <c r="AG49" s="477"/>
      <c r="AH49" s="477"/>
      <c r="AI49" s="477"/>
      <c r="AJ49" s="477"/>
      <c r="AK49" s="477"/>
      <c r="AL49" s="477"/>
      <c r="AM49" s="477"/>
      <c r="AN49" s="477"/>
      <c r="AO49" s="478"/>
      <c r="AP49" s="66">
        <f t="shared" si="16"/>
        <v>0</v>
      </c>
      <c r="AQ49" s="65"/>
      <c r="AR49" s="65"/>
      <c r="AS49" s="65"/>
      <c r="AT49" s="68"/>
      <c r="AU49" s="65"/>
      <c r="AV49" s="65"/>
      <c r="AW49" s="67"/>
      <c r="AX49" s="66"/>
      <c r="AY49" s="65"/>
      <c r="AZ49" s="65"/>
      <c r="BA49" s="64"/>
      <c r="BB49" s="63"/>
      <c r="BC49" s="62"/>
      <c r="BD49" s="62"/>
      <c r="BE49" s="61"/>
    </row>
    <row r="50" spans="1:256" s="7" customFormat="1" ht="39.950000000000003" customHeight="1" x14ac:dyDescent="0.4">
      <c r="B50" s="615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617" t="s">
        <v>15</v>
      </c>
      <c r="U50" s="617"/>
      <c r="V50" s="251"/>
      <c r="W50" s="59"/>
      <c r="X50" s="59"/>
      <c r="Y50" s="72"/>
      <c r="Z50" s="72"/>
      <c r="AA50" s="72"/>
      <c r="AB50" s="605"/>
      <c r="AC50" s="606"/>
      <c r="AD50" s="607"/>
      <c r="AE50" s="476" t="s">
        <v>14</v>
      </c>
      <c r="AF50" s="477"/>
      <c r="AG50" s="477"/>
      <c r="AH50" s="477"/>
      <c r="AI50" s="477"/>
      <c r="AJ50" s="477"/>
      <c r="AK50" s="477"/>
      <c r="AL50" s="477"/>
      <c r="AM50" s="477"/>
      <c r="AN50" s="477"/>
      <c r="AO50" s="478"/>
      <c r="AP50" s="66">
        <f t="shared" si="16"/>
        <v>1</v>
      </c>
      <c r="AQ50" s="65"/>
      <c r="AR50" s="65"/>
      <c r="AS50" s="65"/>
      <c r="AT50" s="68"/>
      <c r="AU50" s="65"/>
      <c r="AV50" s="65"/>
      <c r="AW50" s="67"/>
      <c r="AX50" s="66">
        <v>1</v>
      </c>
      <c r="AY50" s="65"/>
      <c r="AZ50" s="65"/>
      <c r="BA50" s="64"/>
      <c r="BB50" s="63"/>
      <c r="BC50" s="62"/>
      <c r="BD50" s="62"/>
      <c r="BE50" s="61"/>
    </row>
    <row r="51" spans="1:256" s="7" customFormat="1" ht="39.950000000000003" customHeight="1" x14ac:dyDescent="0.2">
      <c r="B51" s="615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475" t="s">
        <v>13</v>
      </c>
      <c r="U51" s="475"/>
      <c r="V51" s="251"/>
      <c r="W51" s="59"/>
      <c r="X51" s="59"/>
      <c r="Y51" s="58"/>
      <c r="Z51" s="58"/>
      <c r="AA51" s="58"/>
      <c r="AB51" s="605"/>
      <c r="AC51" s="606"/>
      <c r="AD51" s="607"/>
      <c r="AE51" s="476" t="s">
        <v>12</v>
      </c>
      <c r="AF51" s="477"/>
      <c r="AG51" s="477"/>
      <c r="AH51" s="477"/>
      <c r="AI51" s="477"/>
      <c r="AJ51" s="477"/>
      <c r="AK51" s="477"/>
      <c r="AL51" s="477"/>
      <c r="AM51" s="477"/>
      <c r="AN51" s="477"/>
      <c r="AO51" s="478"/>
      <c r="AP51" s="66">
        <f t="shared" si="16"/>
        <v>0</v>
      </c>
      <c r="AQ51" s="65"/>
      <c r="AR51" s="65"/>
      <c r="AS51" s="65"/>
      <c r="AT51" s="68"/>
      <c r="AU51" s="65"/>
      <c r="AV51" s="65"/>
      <c r="AW51" s="67"/>
      <c r="AX51" s="66"/>
      <c r="AY51" s="65"/>
      <c r="AZ51" s="65"/>
      <c r="BA51" s="64"/>
      <c r="BB51" s="63"/>
      <c r="BC51" s="62"/>
      <c r="BD51" s="62"/>
      <c r="BE51" s="61"/>
    </row>
    <row r="52" spans="1:256" s="7" customFormat="1" ht="39.950000000000003" customHeight="1" x14ac:dyDescent="0.2">
      <c r="B52" s="615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5" t="s">
        <v>11</v>
      </c>
      <c r="U52" s="70"/>
      <c r="V52" s="251"/>
      <c r="W52" s="59"/>
      <c r="X52" s="59"/>
      <c r="Y52" s="58"/>
      <c r="Z52" s="58"/>
      <c r="AA52" s="58"/>
      <c r="AB52" s="605"/>
      <c r="AC52" s="606"/>
      <c r="AD52" s="607"/>
      <c r="AE52" s="476" t="s">
        <v>10</v>
      </c>
      <c r="AF52" s="477"/>
      <c r="AG52" s="477"/>
      <c r="AH52" s="477"/>
      <c r="AI52" s="477"/>
      <c r="AJ52" s="477"/>
      <c r="AK52" s="477"/>
      <c r="AL52" s="477"/>
      <c r="AM52" s="477"/>
      <c r="AN52" s="477"/>
      <c r="AO52" s="478"/>
      <c r="AP52" s="66">
        <f t="shared" si="16"/>
        <v>2</v>
      </c>
      <c r="AQ52" s="65"/>
      <c r="AR52" s="65"/>
      <c r="AS52" s="65"/>
      <c r="AT52" s="68"/>
      <c r="AU52" s="65"/>
      <c r="AV52" s="65"/>
      <c r="AW52" s="67"/>
      <c r="AX52" s="66">
        <v>2</v>
      </c>
      <c r="AY52" s="65"/>
      <c r="AZ52" s="65"/>
      <c r="BA52" s="64"/>
      <c r="BB52" s="63"/>
      <c r="BC52" s="62"/>
      <c r="BD52" s="62"/>
      <c r="BE52" s="61"/>
    </row>
    <row r="53" spans="1:256" s="7" customFormat="1" ht="39.950000000000003" customHeight="1" thickBot="1" x14ac:dyDescent="0.25">
      <c r="B53" s="615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475" t="s">
        <v>9</v>
      </c>
      <c r="U53" s="475"/>
      <c r="V53" s="475"/>
      <c r="W53" s="59"/>
      <c r="X53" s="59"/>
      <c r="Y53" s="58"/>
      <c r="Z53" s="58"/>
      <c r="AA53" s="58"/>
      <c r="AB53" s="608"/>
      <c r="AC53" s="609"/>
      <c r="AD53" s="610"/>
      <c r="AE53" s="611" t="s">
        <v>8</v>
      </c>
      <c r="AF53" s="612"/>
      <c r="AG53" s="612"/>
      <c r="AH53" s="612"/>
      <c r="AI53" s="612"/>
      <c r="AJ53" s="612"/>
      <c r="AK53" s="612"/>
      <c r="AL53" s="612"/>
      <c r="AM53" s="612"/>
      <c r="AN53" s="612"/>
      <c r="AO53" s="613"/>
      <c r="AP53" s="55">
        <f t="shared" si="16"/>
        <v>0</v>
      </c>
      <c r="AQ53" s="54"/>
      <c r="AR53" s="54"/>
      <c r="AS53" s="54"/>
      <c r="AT53" s="57"/>
      <c r="AU53" s="54"/>
      <c r="AV53" s="54"/>
      <c r="AW53" s="56"/>
      <c r="AX53" s="55"/>
      <c r="AY53" s="54"/>
      <c r="AZ53" s="54"/>
      <c r="BA53" s="53"/>
      <c r="BB53" s="52"/>
      <c r="BC53" s="51"/>
      <c r="BD53" s="51"/>
      <c r="BE53" s="50"/>
    </row>
    <row r="54" spans="1:256" s="7" customFormat="1" ht="66.75" customHeight="1" x14ac:dyDescent="0.2">
      <c r="W54" s="49"/>
      <c r="X54" s="49"/>
      <c r="Y54" s="49"/>
      <c r="Z54" s="49"/>
      <c r="AA54" s="49"/>
      <c r="AB54" s="49"/>
      <c r="AC54" s="49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</row>
    <row r="55" spans="1:256" s="7" customFormat="1" ht="36.75" customHeight="1" thickBot="1" x14ac:dyDescent="0.25">
      <c r="B55" s="696" t="s">
        <v>164</v>
      </c>
      <c r="C55" s="696"/>
      <c r="D55" s="696"/>
      <c r="E55" s="696"/>
      <c r="F55" s="696"/>
      <c r="G55" s="696"/>
      <c r="H55" s="696"/>
      <c r="I55" s="696"/>
      <c r="J55" s="696"/>
      <c r="K55" s="696"/>
      <c r="L55" s="696"/>
      <c r="M55" s="696"/>
      <c r="N55" s="696"/>
      <c r="O55" s="696"/>
      <c r="P55" s="696"/>
      <c r="Q55" s="696"/>
      <c r="R55" s="696"/>
      <c r="S55" s="696"/>
      <c r="T55" s="696"/>
      <c r="U55" s="696"/>
      <c r="V55" s="696"/>
      <c r="W55" s="696"/>
      <c r="X55" s="696"/>
      <c r="Y55" s="696"/>
      <c r="Z55" s="696"/>
      <c r="AA55" s="317"/>
      <c r="AB55" s="697" t="s">
        <v>165</v>
      </c>
      <c r="AC55" s="697"/>
      <c r="AD55" s="697"/>
      <c r="AE55" s="697"/>
      <c r="AF55" s="697"/>
      <c r="AG55" s="697"/>
      <c r="AH55" s="697"/>
      <c r="AI55" s="697"/>
      <c r="AJ55" s="697"/>
      <c r="AK55" s="697"/>
      <c r="AL55" s="697"/>
      <c r="AM55" s="697"/>
      <c r="AN55" s="697"/>
      <c r="AO55" s="697"/>
      <c r="AP55" s="697"/>
      <c r="AQ55" s="697"/>
      <c r="AR55" s="697"/>
      <c r="AS55" s="697"/>
      <c r="AT55" s="697"/>
      <c r="AU55" s="697"/>
      <c r="AV55" s="697"/>
      <c r="AW55" s="697"/>
      <c r="AX55" s="697"/>
      <c r="AY55" s="697"/>
    </row>
    <row r="56" spans="1:256" s="7" customFormat="1" ht="67.5" customHeight="1" thickTop="1" thickBot="1" x14ac:dyDescent="0.25">
      <c r="B56" s="318" t="s">
        <v>166</v>
      </c>
      <c r="C56" s="319"/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698" t="s">
        <v>167</v>
      </c>
      <c r="U56" s="699"/>
      <c r="V56" s="320" t="s">
        <v>168</v>
      </c>
      <c r="W56" s="700" t="s">
        <v>169</v>
      </c>
      <c r="X56" s="701"/>
      <c r="Y56" s="702" t="s">
        <v>170</v>
      </c>
      <c r="Z56" s="703"/>
      <c r="AA56" s="321"/>
      <c r="AB56" s="322" t="s">
        <v>166</v>
      </c>
      <c r="AC56" s="704" t="s">
        <v>171</v>
      </c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6"/>
      <c r="AT56" s="707" t="s">
        <v>168</v>
      </c>
      <c r="AU56" s="708"/>
      <c r="AV56" s="708"/>
      <c r="AW56" s="708"/>
      <c r="AX56" s="708"/>
      <c r="AY56" s="709"/>
    </row>
    <row r="57" spans="1:256" s="7" customFormat="1" ht="39.950000000000003" customHeight="1" thickBot="1" x14ac:dyDescent="0.25">
      <c r="B57" s="323">
        <v>1</v>
      </c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710" t="s">
        <v>172</v>
      </c>
      <c r="U57" s="711"/>
      <c r="V57" s="325" t="s">
        <v>173</v>
      </c>
      <c r="W57" s="712">
        <v>5</v>
      </c>
      <c r="X57" s="713"/>
      <c r="Y57" s="714">
        <v>8</v>
      </c>
      <c r="Z57" s="715"/>
      <c r="AA57" s="326"/>
      <c r="AB57" s="327">
        <v>1</v>
      </c>
      <c r="AC57" s="716"/>
      <c r="AD57" s="717"/>
      <c r="AE57" s="717"/>
      <c r="AF57" s="717"/>
      <c r="AG57" s="717"/>
      <c r="AH57" s="717"/>
      <c r="AI57" s="717"/>
      <c r="AJ57" s="717"/>
      <c r="AK57" s="717"/>
      <c r="AL57" s="717"/>
      <c r="AM57" s="717"/>
      <c r="AN57" s="717"/>
      <c r="AO57" s="717"/>
      <c r="AP57" s="717"/>
      <c r="AQ57" s="717"/>
      <c r="AR57" s="717"/>
      <c r="AS57" s="718"/>
      <c r="AT57" s="719"/>
      <c r="AU57" s="720"/>
      <c r="AV57" s="720"/>
      <c r="AW57" s="720"/>
      <c r="AX57" s="720"/>
      <c r="AY57" s="721"/>
    </row>
    <row r="58" spans="1:256" s="7" customFormat="1" ht="39.950000000000003" customHeight="1" thickBot="1" x14ac:dyDescent="0.25">
      <c r="B58" s="328"/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722"/>
      <c r="U58" s="723"/>
      <c r="V58" s="330"/>
      <c r="W58" s="724"/>
      <c r="X58" s="725"/>
      <c r="Y58" s="726"/>
      <c r="Z58" s="727"/>
      <c r="AA58" s="326"/>
      <c r="AB58" s="331">
        <v>2</v>
      </c>
      <c r="AC58" s="716" t="s">
        <v>174</v>
      </c>
      <c r="AD58" s="717"/>
      <c r="AE58" s="717"/>
      <c r="AF58" s="717"/>
      <c r="AG58" s="717"/>
      <c r="AH58" s="717"/>
      <c r="AI58" s="717"/>
      <c r="AJ58" s="717"/>
      <c r="AK58" s="717"/>
      <c r="AL58" s="717"/>
      <c r="AM58" s="717"/>
      <c r="AN58" s="717"/>
      <c r="AO58" s="717"/>
      <c r="AP58" s="717"/>
      <c r="AQ58" s="717"/>
      <c r="AR58" s="717"/>
      <c r="AS58" s="718"/>
      <c r="AT58" s="728" t="s">
        <v>219</v>
      </c>
      <c r="AU58" s="729"/>
      <c r="AV58" s="729"/>
      <c r="AW58" s="729"/>
      <c r="AX58" s="729"/>
      <c r="AY58" s="730"/>
    </row>
    <row r="59" spans="1:256" s="7" customFormat="1" ht="39.950000000000003" customHeight="1" x14ac:dyDescent="0.2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731" t="s">
        <v>175</v>
      </c>
      <c r="U59" s="731"/>
      <c r="V59" s="731"/>
      <c r="W59" s="731"/>
      <c r="X59" s="731"/>
      <c r="Y59" s="731"/>
      <c r="Z59" s="731"/>
      <c r="AA59" s="731"/>
      <c r="AB59" s="731"/>
      <c r="AC59" s="731"/>
      <c r="AD59" s="731"/>
      <c r="AE59" s="731"/>
      <c r="AF59" s="731"/>
      <c r="AG59" s="731"/>
      <c r="AH59" s="731"/>
      <c r="AI59" s="731"/>
      <c r="AJ59" s="731"/>
      <c r="AK59" s="731"/>
      <c r="AL59" s="731"/>
      <c r="AM59" s="731"/>
      <c r="AN59" s="731"/>
      <c r="AO59" s="731"/>
      <c r="AP59" s="731"/>
      <c r="AQ59" s="731"/>
      <c r="AR59" s="731"/>
      <c r="AS59" s="731"/>
      <c r="AT59" s="731"/>
      <c r="AU59" s="731"/>
      <c r="AV59" s="731"/>
      <c r="AW59" s="731"/>
      <c r="AX59" s="731"/>
      <c r="AY59" s="731"/>
      <c r="AZ59" s="731"/>
      <c r="BA59" s="731"/>
      <c r="BB59" s="731"/>
      <c r="BC59" s="731"/>
    </row>
    <row r="60" spans="1:256" ht="12.75" customHeight="1" thickBot="1" x14ac:dyDescent="0.25"/>
    <row r="61" spans="1:256" s="333" customFormat="1" ht="39.950000000000003" customHeight="1" thickTop="1" x14ac:dyDescent="0.2">
      <c r="A61" s="7"/>
      <c r="B61" s="732" t="s">
        <v>176</v>
      </c>
      <c r="C61" s="733"/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  <c r="Q61" s="733"/>
      <c r="R61" s="733"/>
      <c r="S61" s="733"/>
      <c r="T61" s="734"/>
      <c r="U61" s="741" t="s">
        <v>177</v>
      </c>
      <c r="V61" s="744" t="s">
        <v>178</v>
      </c>
      <c r="W61" s="745"/>
      <c r="X61" s="746"/>
      <c r="Y61" s="752" t="s">
        <v>179</v>
      </c>
      <c r="Z61" s="753"/>
      <c r="AA61" s="752" t="s">
        <v>180</v>
      </c>
      <c r="AB61" s="753"/>
      <c r="AC61" s="7"/>
      <c r="AD61" s="7"/>
      <c r="AE61" s="756" t="s">
        <v>181</v>
      </c>
      <c r="AF61" s="757"/>
      <c r="AG61" s="757"/>
      <c r="AH61" s="758"/>
      <c r="AI61" s="332"/>
      <c r="AJ61" s="332"/>
      <c r="AK61" s="765" t="s">
        <v>182</v>
      </c>
      <c r="AL61" s="766"/>
      <c r="AM61" s="766"/>
      <c r="AN61" s="767"/>
      <c r="AO61" s="765" t="s">
        <v>183</v>
      </c>
      <c r="AP61" s="767"/>
      <c r="AQ61" s="756" t="s">
        <v>178</v>
      </c>
      <c r="AR61" s="757"/>
      <c r="AS61" s="757"/>
      <c r="AT61" s="757"/>
      <c r="AU61" s="757"/>
      <c r="AV61" s="758"/>
      <c r="AW61" s="774" t="s">
        <v>184</v>
      </c>
      <c r="AX61" s="775"/>
      <c r="AY61" s="778" t="s">
        <v>179</v>
      </c>
      <c r="AZ61" s="779"/>
      <c r="BA61" s="782" t="s">
        <v>180</v>
      </c>
      <c r="BB61" s="783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</row>
    <row r="62" spans="1:256" s="333" customFormat="1" ht="39.950000000000003" customHeight="1" thickBot="1" x14ac:dyDescent="0.25">
      <c r="A62" s="7"/>
      <c r="B62" s="735"/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736"/>
      <c r="P62" s="736"/>
      <c r="Q62" s="736"/>
      <c r="R62" s="736"/>
      <c r="S62" s="736"/>
      <c r="T62" s="737"/>
      <c r="U62" s="742"/>
      <c r="V62" s="747"/>
      <c r="W62" s="559"/>
      <c r="X62" s="748"/>
      <c r="Y62" s="754"/>
      <c r="Z62" s="755"/>
      <c r="AA62" s="754"/>
      <c r="AB62" s="755"/>
      <c r="AC62" s="7"/>
      <c r="AD62" s="7"/>
      <c r="AE62" s="759"/>
      <c r="AF62" s="760"/>
      <c r="AG62" s="760"/>
      <c r="AH62" s="761"/>
      <c r="AI62" s="47"/>
      <c r="AJ62" s="47"/>
      <c r="AK62" s="768"/>
      <c r="AL62" s="769"/>
      <c r="AM62" s="769"/>
      <c r="AN62" s="770"/>
      <c r="AO62" s="768"/>
      <c r="AP62" s="770"/>
      <c r="AQ62" s="759"/>
      <c r="AR62" s="760"/>
      <c r="AS62" s="760"/>
      <c r="AT62" s="760"/>
      <c r="AU62" s="760"/>
      <c r="AV62" s="761"/>
      <c r="AW62" s="776"/>
      <c r="AX62" s="777"/>
      <c r="AY62" s="780"/>
      <c r="AZ62" s="781"/>
      <c r="BA62" s="784"/>
      <c r="BB62" s="785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</row>
    <row r="63" spans="1:256" s="333" customFormat="1" ht="39.950000000000003" customHeight="1" thickTop="1" thickBot="1" x14ac:dyDescent="0.25">
      <c r="A63" s="7"/>
      <c r="B63" s="738"/>
      <c r="C63" s="739"/>
      <c r="D63" s="739"/>
      <c r="E63" s="739"/>
      <c r="F63" s="739"/>
      <c r="G63" s="739"/>
      <c r="H63" s="739"/>
      <c r="I63" s="739"/>
      <c r="J63" s="739"/>
      <c r="K63" s="739"/>
      <c r="L63" s="739"/>
      <c r="M63" s="739"/>
      <c r="N63" s="739"/>
      <c r="O63" s="739"/>
      <c r="P63" s="739"/>
      <c r="Q63" s="739"/>
      <c r="R63" s="739"/>
      <c r="S63" s="739"/>
      <c r="T63" s="740"/>
      <c r="U63" s="743"/>
      <c r="V63" s="749"/>
      <c r="W63" s="750"/>
      <c r="X63" s="751"/>
      <c r="Y63" s="334" t="s">
        <v>185</v>
      </c>
      <c r="Z63" s="335" t="s">
        <v>186</v>
      </c>
      <c r="AA63" s="334" t="s">
        <v>185</v>
      </c>
      <c r="AB63" s="336" t="s">
        <v>186</v>
      </c>
      <c r="AC63" s="337"/>
      <c r="AD63" s="337"/>
      <c r="AE63" s="762"/>
      <c r="AF63" s="763"/>
      <c r="AG63" s="763"/>
      <c r="AH63" s="764"/>
      <c r="AI63" s="338"/>
      <c r="AJ63" s="338"/>
      <c r="AK63" s="771"/>
      <c r="AL63" s="772"/>
      <c r="AM63" s="772"/>
      <c r="AN63" s="773"/>
      <c r="AO63" s="771"/>
      <c r="AP63" s="773"/>
      <c r="AQ63" s="762"/>
      <c r="AR63" s="763"/>
      <c r="AS63" s="763"/>
      <c r="AT63" s="763"/>
      <c r="AU63" s="763"/>
      <c r="AV63" s="764"/>
      <c r="AW63" s="339" t="s">
        <v>185</v>
      </c>
      <c r="AX63" s="340" t="s">
        <v>186</v>
      </c>
      <c r="AY63" s="339" t="s">
        <v>185</v>
      </c>
      <c r="AZ63" s="341" t="s">
        <v>186</v>
      </c>
      <c r="BA63" s="342" t="s">
        <v>185</v>
      </c>
      <c r="BB63" s="342" t="s">
        <v>186</v>
      </c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</row>
    <row r="64" spans="1:256" s="333" customFormat="1" ht="39.950000000000003" customHeight="1" thickTop="1" x14ac:dyDescent="0.2">
      <c r="A64" s="7"/>
      <c r="B64" s="732" t="s">
        <v>187</v>
      </c>
      <c r="C64" s="733"/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P64" s="733"/>
      <c r="Q64" s="733"/>
      <c r="R64" s="733"/>
      <c r="S64" s="733"/>
      <c r="T64" s="734"/>
      <c r="U64" s="786" t="s">
        <v>188</v>
      </c>
      <c r="V64" s="789"/>
      <c r="W64" s="790"/>
      <c r="X64" s="791"/>
      <c r="Y64" s="343">
        <v>9</v>
      </c>
      <c r="Z64" s="344">
        <v>5</v>
      </c>
      <c r="AA64" s="345">
        <f>Y64*U64</f>
        <v>180</v>
      </c>
      <c r="AB64" s="346">
        <f>Z64*U64</f>
        <v>100</v>
      </c>
      <c r="AC64" s="337"/>
      <c r="AD64" s="337"/>
      <c r="AE64" s="792" t="s">
        <v>189</v>
      </c>
      <c r="AF64" s="793"/>
      <c r="AG64" s="793"/>
      <c r="AH64" s="794"/>
      <c r="AI64" s="347"/>
      <c r="AJ64" s="347"/>
      <c r="AK64" s="801" t="s">
        <v>190</v>
      </c>
      <c r="AL64" s="802"/>
      <c r="AM64" s="802"/>
      <c r="AN64" s="803"/>
      <c r="AO64" s="810"/>
      <c r="AP64" s="811"/>
      <c r="AQ64" s="812"/>
      <c r="AR64" s="813"/>
      <c r="AS64" s="813"/>
      <c r="AT64" s="813"/>
      <c r="AU64" s="813"/>
      <c r="AV64" s="814"/>
      <c r="AW64" s="348"/>
      <c r="AX64" s="349"/>
      <c r="AY64" s="350"/>
      <c r="AZ64" s="351"/>
      <c r="BA64" s="352"/>
      <c r="BB64" s="352"/>
      <c r="BC64" s="353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</row>
    <row r="65" spans="1:256" s="333" customFormat="1" ht="39.950000000000003" customHeight="1" x14ac:dyDescent="0.2">
      <c r="A65" s="7"/>
      <c r="B65" s="735"/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36"/>
      <c r="O65" s="736"/>
      <c r="P65" s="736"/>
      <c r="Q65" s="736"/>
      <c r="R65" s="736"/>
      <c r="S65" s="736"/>
      <c r="T65" s="737"/>
      <c r="U65" s="787"/>
      <c r="V65" s="828"/>
      <c r="W65" s="829"/>
      <c r="X65" s="830"/>
      <c r="Y65" s="354"/>
      <c r="Z65" s="355"/>
      <c r="AA65" s="356"/>
      <c r="AB65" s="357"/>
      <c r="AC65" s="358"/>
      <c r="AD65" s="358"/>
      <c r="AE65" s="795"/>
      <c r="AF65" s="796"/>
      <c r="AG65" s="796"/>
      <c r="AH65" s="797"/>
      <c r="AI65" s="359"/>
      <c r="AJ65" s="359"/>
      <c r="AK65" s="804"/>
      <c r="AL65" s="805"/>
      <c r="AM65" s="805"/>
      <c r="AN65" s="806"/>
      <c r="AO65" s="831"/>
      <c r="AP65" s="816"/>
      <c r="AQ65" s="832"/>
      <c r="AR65" s="833"/>
      <c r="AS65" s="833"/>
      <c r="AT65" s="833"/>
      <c r="AU65" s="833"/>
      <c r="AV65" s="834"/>
      <c r="AW65" s="360"/>
      <c r="AX65" s="349"/>
      <c r="AY65" s="361"/>
      <c r="AZ65" s="351"/>
      <c r="BA65" s="362"/>
      <c r="BB65" s="362"/>
      <c r="BC65" s="353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</row>
    <row r="66" spans="1:256" s="333" customFormat="1" ht="39.950000000000003" customHeight="1" thickBot="1" x14ac:dyDescent="0.25">
      <c r="A66" s="7"/>
      <c r="B66" s="738"/>
      <c r="C66" s="739"/>
      <c r="D66" s="739"/>
      <c r="E66" s="739"/>
      <c r="F66" s="739"/>
      <c r="G66" s="739"/>
      <c r="H66" s="739"/>
      <c r="I66" s="739"/>
      <c r="J66" s="739"/>
      <c r="K66" s="739"/>
      <c r="L66" s="739"/>
      <c r="M66" s="739"/>
      <c r="N66" s="739"/>
      <c r="O66" s="739"/>
      <c r="P66" s="739"/>
      <c r="Q66" s="739"/>
      <c r="R66" s="739"/>
      <c r="S66" s="739"/>
      <c r="T66" s="740"/>
      <c r="U66" s="788"/>
      <c r="V66" s="820"/>
      <c r="W66" s="821"/>
      <c r="X66" s="822"/>
      <c r="Y66" s="363"/>
      <c r="Z66" s="364"/>
      <c r="AA66" s="365"/>
      <c r="AB66" s="366"/>
      <c r="AC66" s="358"/>
      <c r="AD66" s="358"/>
      <c r="AE66" s="795"/>
      <c r="AF66" s="796"/>
      <c r="AG66" s="796"/>
      <c r="AH66" s="797"/>
      <c r="AI66" s="359"/>
      <c r="AJ66" s="359"/>
      <c r="AK66" s="804"/>
      <c r="AL66" s="805"/>
      <c r="AM66" s="805"/>
      <c r="AN66" s="806"/>
      <c r="AO66" s="815"/>
      <c r="AP66" s="816"/>
      <c r="AQ66" s="817"/>
      <c r="AR66" s="818"/>
      <c r="AS66" s="818"/>
      <c r="AT66" s="818"/>
      <c r="AU66" s="818"/>
      <c r="AV66" s="819"/>
      <c r="AW66" s="348"/>
      <c r="AX66" s="349"/>
      <c r="AY66" s="361"/>
      <c r="AZ66" s="351"/>
      <c r="BA66" s="362"/>
      <c r="BB66" s="362"/>
      <c r="BC66" s="353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</row>
    <row r="67" spans="1:256" s="333" customFormat="1" ht="39.950000000000003" customHeight="1" thickTop="1" x14ac:dyDescent="0.2">
      <c r="A67" s="7"/>
      <c r="B67" s="732" t="s">
        <v>191</v>
      </c>
      <c r="C67" s="733"/>
      <c r="D67" s="733"/>
      <c r="E67" s="733"/>
      <c r="F67" s="733"/>
      <c r="G67" s="733"/>
      <c r="H67" s="733"/>
      <c r="I67" s="733"/>
      <c r="J67" s="733"/>
      <c r="K67" s="733"/>
      <c r="L67" s="733"/>
      <c r="M67" s="733"/>
      <c r="N67" s="733"/>
      <c r="O67" s="733"/>
      <c r="P67" s="733"/>
      <c r="Q67" s="733"/>
      <c r="R67" s="733"/>
      <c r="S67" s="733"/>
      <c r="T67" s="734"/>
      <c r="U67" s="786" t="s">
        <v>192</v>
      </c>
      <c r="V67" s="789"/>
      <c r="W67" s="790"/>
      <c r="X67" s="791"/>
      <c r="Y67" s="343">
        <v>9</v>
      </c>
      <c r="Z67" s="344">
        <v>5</v>
      </c>
      <c r="AA67" s="345">
        <f>Y67*U67</f>
        <v>9</v>
      </c>
      <c r="AB67" s="346">
        <f>Z67*U67</f>
        <v>5</v>
      </c>
      <c r="AC67" s="358"/>
      <c r="AD67" s="358"/>
      <c r="AE67" s="795"/>
      <c r="AF67" s="796"/>
      <c r="AG67" s="796"/>
      <c r="AH67" s="797"/>
      <c r="AI67" s="359"/>
      <c r="AJ67" s="359"/>
      <c r="AK67" s="804"/>
      <c r="AL67" s="805"/>
      <c r="AM67" s="805"/>
      <c r="AN67" s="806"/>
      <c r="AO67" s="815"/>
      <c r="AP67" s="816"/>
      <c r="AQ67" s="817"/>
      <c r="AR67" s="818"/>
      <c r="AS67" s="818"/>
      <c r="AT67" s="818"/>
      <c r="AU67" s="818"/>
      <c r="AV67" s="819"/>
      <c r="AW67" s="348"/>
      <c r="AX67" s="349"/>
      <c r="AY67" s="361"/>
      <c r="AZ67" s="351"/>
      <c r="BA67" s="362"/>
      <c r="BB67" s="362"/>
      <c r="BC67" s="353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</row>
    <row r="68" spans="1:256" s="333" customFormat="1" ht="39.950000000000003" customHeight="1" thickBot="1" x14ac:dyDescent="0.25">
      <c r="A68" s="7"/>
      <c r="B68" s="738"/>
      <c r="C68" s="739"/>
      <c r="D68" s="739"/>
      <c r="E68" s="739"/>
      <c r="F68" s="739"/>
      <c r="G68" s="739"/>
      <c r="H68" s="739"/>
      <c r="I68" s="739"/>
      <c r="J68" s="739"/>
      <c r="K68" s="739"/>
      <c r="L68" s="739"/>
      <c r="M68" s="739"/>
      <c r="N68" s="739"/>
      <c r="O68" s="739"/>
      <c r="P68" s="739"/>
      <c r="Q68" s="739"/>
      <c r="R68" s="739"/>
      <c r="S68" s="739"/>
      <c r="T68" s="740"/>
      <c r="U68" s="788"/>
      <c r="V68" s="820"/>
      <c r="W68" s="821"/>
      <c r="X68" s="822"/>
      <c r="Y68" s="363"/>
      <c r="Z68" s="364"/>
      <c r="AA68" s="365"/>
      <c r="AB68" s="366"/>
      <c r="AC68" s="367"/>
      <c r="AD68" s="367"/>
      <c r="AE68" s="798"/>
      <c r="AF68" s="799"/>
      <c r="AG68" s="799"/>
      <c r="AH68" s="800"/>
      <c r="AI68" s="368"/>
      <c r="AJ68" s="368"/>
      <c r="AK68" s="807"/>
      <c r="AL68" s="808"/>
      <c r="AM68" s="808"/>
      <c r="AN68" s="809"/>
      <c r="AO68" s="823"/>
      <c r="AP68" s="824"/>
      <c r="AQ68" s="825"/>
      <c r="AR68" s="826"/>
      <c r="AS68" s="826"/>
      <c r="AT68" s="826"/>
      <c r="AU68" s="826"/>
      <c r="AV68" s="827"/>
      <c r="AW68" s="369"/>
      <c r="AX68" s="370"/>
      <c r="AY68" s="371"/>
      <c r="AZ68" s="372"/>
      <c r="BA68" s="373"/>
      <c r="BB68" s="373"/>
      <c r="BC68" s="353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</row>
    <row r="69" spans="1:256" s="333" customFormat="1" ht="39.950000000000003" customHeight="1" thickTop="1" x14ac:dyDescent="0.2">
      <c r="A69" s="7"/>
      <c r="B69" s="732" t="s">
        <v>193</v>
      </c>
      <c r="C69" s="733"/>
      <c r="D69" s="733"/>
      <c r="E69" s="733"/>
      <c r="F69" s="733"/>
      <c r="G69" s="733"/>
      <c r="H69" s="733"/>
      <c r="I69" s="733"/>
      <c r="J69" s="733"/>
      <c r="K69" s="733"/>
      <c r="L69" s="733"/>
      <c r="M69" s="733"/>
      <c r="N69" s="733"/>
      <c r="O69" s="733"/>
      <c r="P69" s="733"/>
      <c r="Q69" s="733"/>
      <c r="R69" s="733"/>
      <c r="S69" s="733"/>
      <c r="T69" s="734"/>
      <c r="U69" s="849" t="s">
        <v>194</v>
      </c>
      <c r="V69" s="789"/>
      <c r="W69" s="790"/>
      <c r="X69" s="791"/>
      <c r="Y69" s="343">
        <v>9</v>
      </c>
      <c r="Z69" s="344">
        <v>5</v>
      </c>
      <c r="AA69" s="345">
        <f>Y69*U69</f>
        <v>18</v>
      </c>
      <c r="AB69" s="346">
        <f>Z69*U69</f>
        <v>10</v>
      </c>
      <c r="AC69" s="367"/>
      <c r="AD69" s="367"/>
      <c r="AE69" s="752" t="s">
        <v>195</v>
      </c>
      <c r="AF69" s="852"/>
      <c r="AG69" s="852"/>
      <c r="AH69" s="753"/>
      <c r="AI69" s="374"/>
      <c r="AJ69" s="374"/>
      <c r="AK69" s="843" t="s">
        <v>196</v>
      </c>
      <c r="AL69" s="844"/>
      <c r="AM69" s="844"/>
      <c r="AN69" s="845"/>
      <c r="AO69" s="810"/>
      <c r="AP69" s="811"/>
      <c r="AQ69" s="832"/>
      <c r="AR69" s="833"/>
      <c r="AS69" s="833"/>
      <c r="AT69" s="833"/>
      <c r="AU69" s="833"/>
      <c r="AV69" s="834"/>
      <c r="AW69" s="375"/>
      <c r="AX69" s="376"/>
      <c r="AY69" s="377"/>
      <c r="AZ69" s="378"/>
      <c r="BA69" s="352"/>
      <c r="BB69" s="352"/>
      <c r="BC69" s="353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</row>
    <row r="70" spans="1:256" s="333" customFormat="1" ht="39.950000000000003" customHeight="1" thickBot="1" x14ac:dyDescent="0.25">
      <c r="A70" s="7"/>
      <c r="B70" s="735"/>
      <c r="C70" s="736"/>
      <c r="D70" s="736"/>
      <c r="E70" s="736"/>
      <c r="F70" s="736"/>
      <c r="G70" s="736"/>
      <c r="H70" s="736"/>
      <c r="I70" s="736"/>
      <c r="J70" s="736"/>
      <c r="K70" s="736"/>
      <c r="L70" s="736"/>
      <c r="M70" s="736"/>
      <c r="N70" s="736"/>
      <c r="O70" s="736"/>
      <c r="P70" s="736"/>
      <c r="Q70" s="736"/>
      <c r="R70" s="736"/>
      <c r="S70" s="736"/>
      <c r="T70" s="737"/>
      <c r="U70" s="850"/>
      <c r="V70" s="828"/>
      <c r="W70" s="829"/>
      <c r="X70" s="830"/>
      <c r="Y70" s="354"/>
      <c r="Z70" s="355"/>
      <c r="AA70" s="356"/>
      <c r="AB70" s="357"/>
      <c r="AC70" s="367"/>
      <c r="AD70" s="367"/>
      <c r="AE70" s="754"/>
      <c r="AF70" s="853"/>
      <c r="AG70" s="853"/>
      <c r="AH70" s="755"/>
      <c r="AI70" s="379"/>
      <c r="AJ70" s="379"/>
      <c r="AK70" s="846"/>
      <c r="AL70" s="847"/>
      <c r="AM70" s="847"/>
      <c r="AN70" s="848"/>
      <c r="AO70" s="823"/>
      <c r="AP70" s="824"/>
      <c r="AQ70" s="825"/>
      <c r="AR70" s="826"/>
      <c r="AS70" s="826"/>
      <c r="AT70" s="826"/>
      <c r="AU70" s="826"/>
      <c r="AV70" s="827"/>
      <c r="AW70" s="380"/>
      <c r="AX70" s="381"/>
      <c r="AY70" s="382"/>
      <c r="AZ70" s="383"/>
      <c r="BA70" s="384"/>
      <c r="BB70" s="384"/>
      <c r="BC70" s="353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</row>
    <row r="71" spans="1:256" s="333" customFormat="1" ht="39.950000000000003" customHeight="1" thickTop="1" thickBot="1" x14ac:dyDescent="0.25">
      <c r="A71" s="7"/>
      <c r="B71" s="738"/>
      <c r="C71" s="739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39"/>
      <c r="P71" s="739"/>
      <c r="Q71" s="739"/>
      <c r="R71" s="739"/>
      <c r="S71" s="739"/>
      <c r="T71" s="740"/>
      <c r="U71" s="851"/>
      <c r="V71" s="820"/>
      <c r="W71" s="821"/>
      <c r="X71" s="822"/>
      <c r="Y71" s="363"/>
      <c r="Z71" s="364"/>
      <c r="AA71" s="365"/>
      <c r="AB71" s="366"/>
      <c r="AC71" s="358"/>
      <c r="AD71" s="358"/>
      <c r="AE71" s="843" t="s">
        <v>197</v>
      </c>
      <c r="AF71" s="844"/>
      <c r="AG71" s="844"/>
      <c r="AH71" s="845"/>
      <c r="AI71" s="385"/>
      <c r="AJ71" s="385"/>
      <c r="AK71" s="843" t="s">
        <v>198</v>
      </c>
      <c r="AL71" s="844"/>
      <c r="AM71" s="844"/>
      <c r="AN71" s="845"/>
      <c r="AO71" s="810"/>
      <c r="AP71" s="811"/>
      <c r="AQ71" s="812"/>
      <c r="AR71" s="813"/>
      <c r="AS71" s="813"/>
      <c r="AT71" s="813"/>
      <c r="AU71" s="813"/>
      <c r="AV71" s="814"/>
      <c r="AW71" s="386"/>
      <c r="AX71" s="376"/>
      <c r="AY71" s="377"/>
      <c r="AZ71" s="378"/>
      <c r="BA71" s="352"/>
      <c r="BB71" s="352"/>
      <c r="BC71" s="353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</row>
    <row r="72" spans="1:256" s="395" customFormat="1" ht="39.75" customHeight="1" thickTop="1" thickBot="1" x14ac:dyDescent="0.25">
      <c r="A72" s="7"/>
      <c r="B72" s="835" t="s">
        <v>199</v>
      </c>
      <c r="C72" s="836"/>
      <c r="D72" s="836"/>
      <c r="E72" s="836"/>
      <c r="F72" s="836"/>
      <c r="G72" s="836"/>
      <c r="H72" s="836"/>
      <c r="I72" s="836"/>
      <c r="J72" s="836"/>
      <c r="K72" s="836"/>
      <c r="L72" s="836"/>
      <c r="M72" s="836"/>
      <c r="N72" s="836"/>
      <c r="O72" s="836"/>
      <c r="P72" s="836"/>
      <c r="Q72" s="836"/>
      <c r="R72" s="836"/>
      <c r="S72" s="836"/>
      <c r="T72" s="837"/>
      <c r="U72" s="387" t="s">
        <v>194</v>
      </c>
      <c r="V72" s="838"/>
      <c r="W72" s="839"/>
      <c r="X72" s="840"/>
      <c r="Y72" s="388">
        <v>9</v>
      </c>
      <c r="Z72" s="389">
        <v>5</v>
      </c>
      <c r="AA72" s="390">
        <f>Y72*U72</f>
        <v>18</v>
      </c>
      <c r="AB72" s="391">
        <f>Z72*U72</f>
        <v>10</v>
      </c>
      <c r="AC72" s="358"/>
      <c r="AD72" s="358"/>
      <c r="AE72" s="846"/>
      <c r="AF72" s="847"/>
      <c r="AG72" s="847"/>
      <c r="AH72" s="848"/>
      <c r="AI72" s="392"/>
      <c r="AJ72" s="392"/>
      <c r="AK72" s="846"/>
      <c r="AL72" s="847"/>
      <c r="AM72" s="847"/>
      <c r="AN72" s="848"/>
      <c r="AO72" s="823"/>
      <c r="AP72" s="824"/>
      <c r="AQ72" s="825"/>
      <c r="AR72" s="826"/>
      <c r="AS72" s="826"/>
      <c r="AT72" s="826"/>
      <c r="AU72" s="826"/>
      <c r="AV72" s="827"/>
      <c r="AW72" s="393"/>
      <c r="AX72" s="381"/>
      <c r="AY72" s="382"/>
      <c r="AZ72" s="383"/>
      <c r="BA72" s="394"/>
      <c r="BB72" s="394"/>
      <c r="BC72" s="353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</row>
    <row r="73" spans="1:256" s="333" customFormat="1" ht="39.75" customHeight="1" thickTop="1" thickBot="1" x14ac:dyDescent="0.25">
      <c r="A73" s="7"/>
      <c r="B73" s="396"/>
      <c r="C73" s="396"/>
      <c r="D73" s="396"/>
      <c r="E73" s="396"/>
      <c r="F73" s="396"/>
      <c r="G73" s="396"/>
      <c r="H73" s="396"/>
      <c r="I73" s="396"/>
      <c r="J73" s="396"/>
      <c r="K73" s="396"/>
      <c r="L73" s="46"/>
      <c r="M73" s="46"/>
      <c r="N73" s="46"/>
      <c r="O73" s="46"/>
      <c r="P73" s="46"/>
      <c r="Q73" s="46"/>
      <c r="R73" s="46"/>
      <c r="S73" s="46"/>
      <c r="T73" s="397" t="s">
        <v>200</v>
      </c>
      <c r="U73" s="398" t="s">
        <v>201</v>
      </c>
      <c r="V73" s="399"/>
      <c r="W73" s="399"/>
      <c r="X73" s="841" t="s">
        <v>200</v>
      </c>
      <c r="Y73" s="841"/>
      <c r="Z73" s="842"/>
      <c r="AA73" s="400">
        <f>SUM(AA64:AA72)</f>
        <v>225</v>
      </c>
      <c r="AB73" s="401">
        <f>SUM(AB64:AB72)</f>
        <v>125</v>
      </c>
      <c r="AC73" s="402"/>
      <c r="AD73" s="367"/>
      <c r="AE73" s="403" t="s">
        <v>202</v>
      </c>
      <c r="AF73" s="403"/>
      <c r="AG73" s="403"/>
      <c r="AH73" s="403"/>
      <c r="AI73" s="403"/>
      <c r="AJ73" s="403"/>
      <c r="AK73" s="403"/>
      <c r="AL73" s="403"/>
      <c r="AM73" s="403"/>
      <c r="AN73" s="403"/>
      <c r="AO73" s="403"/>
      <c r="AP73" s="403"/>
      <c r="AQ73" s="403"/>
      <c r="AR73" s="403"/>
      <c r="AS73" s="403"/>
      <c r="AT73" s="403"/>
      <c r="AU73" s="802"/>
      <c r="AV73" s="802"/>
      <c r="AW73" s="802"/>
      <c r="AX73" s="802" t="s">
        <v>200</v>
      </c>
      <c r="AY73" s="802"/>
      <c r="AZ73" s="802"/>
      <c r="BA73" s="404">
        <f>SUM(BA64:BA72)</f>
        <v>0</v>
      </c>
      <c r="BB73" s="404">
        <f>SUM(BB64:BB72)</f>
        <v>0</v>
      </c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</row>
    <row r="74" spans="1:256" s="412" customFormat="1" ht="24.95" customHeight="1" thickTop="1" x14ac:dyDescent="0.4">
      <c r="A74" s="7"/>
      <c r="B74" s="396"/>
      <c r="C74" s="396"/>
      <c r="D74" s="396"/>
      <c r="E74" s="396"/>
      <c r="F74" s="396"/>
      <c r="G74" s="396"/>
      <c r="H74" s="396"/>
      <c r="I74" s="396"/>
      <c r="J74" s="396"/>
      <c r="K74" s="396"/>
      <c r="L74" s="405"/>
      <c r="M74" s="406"/>
      <c r="N74" s="406"/>
      <c r="O74" s="406"/>
      <c r="P74" s="406"/>
      <c r="Q74" s="406"/>
      <c r="R74" s="406"/>
      <c r="S74" s="407"/>
      <c r="T74" s="7"/>
      <c r="U74" s="408"/>
      <c r="V74" s="409"/>
      <c r="W74" s="410"/>
      <c r="X74" s="410"/>
      <c r="Y74" s="411"/>
      <c r="Z74" s="411"/>
      <c r="AA74" s="411"/>
      <c r="AB74" s="40"/>
      <c r="AC74" s="40"/>
      <c r="AD74" s="40"/>
      <c r="AE74" s="40"/>
      <c r="AF74" s="40"/>
      <c r="AG74" s="854" t="s">
        <v>203</v>
      </c>
      <c r="AH74" s="854"/>
      <c r="AI74" s="854"/>
      <c r="AJ74" s="854"/>
      <c r="AK74" s="854"/>
      <c r="AL74" s="854"/>
      <c r="AM74" s="854"/>
      <c r="AN74" s="854"/>
      <c r="AO74" s="854"/>
      <c r="AP74" s="854"/>
      <c r="AQ74" s="854"/>
      <c r="AR74" s="854"/>
      <c r="AS74" s="854"/>
      <c r="AT74" s="854"/>
      <c r="AU74" s="854"/>
      <c r="AV74" s="854"/>
      <c r="AW74" s="854"/>
      <c r="AX74" s="854"/>
      <c r="AY74" s="854"/>
      <c r="AZ74" s="854"/>
      <c r="BA74" s="854"/>
      <c r="BB74" s="8"/>
      <c r="BC74" s="8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</row>
    <row r="75" spans="1:256" s="7" customFormat="1" ht="30.75" customHeight="1" thickBot="1" x14ac:dyDescent="0.4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75" t="s">
        <v>204</v>
      </c>
      <c r="V75" s="475"/>
      <c r="W75" s="475"/>
      <c r="X75" s="475"/>
      <c r="Y75" s="49"/>
      <c r="Z75" s="49"/>
      <c r="AA75" s="49"/>
      <c r="AB75" s="48"/>
      <c r="AC75" s="48"/>
      <c r="AD75" s="48"/>
      <c r="AE75" s="48"/>
      <c r="AF75" s="48"/>
      <c r="AG75" s="854" t="s">
        <v>204</v>
      </c>
      <c r="AH75" s="854"/>
      <c r="AI75" s="854"/>
      <c r="AJ75" s="854"/>
      <c r="AK75" s="854"/>
      <c r="AL75" s="854"/>
      <c r="AM75" s="854"/>
      <c r="AN75" s="854"/>
      <c r="AO75" s="854"/>
      <c r="AP75" s="854"/>
      <c r="AQ75" s="854"/>
      <c r="AR75" s="854"/>
      <c r="AS75" s="854"/>
      <c r="AT75" s="854"/>
      <c r="AU75" s="854"/>
      <c r="AV75" s="854"/>
      <c r="AW75" s="854"/>
      <c r="AX75" s="854"/>
      <c r="AY75" s="854"/>
      <c r="AZ75" s="854"/>
      <c r="BA75" s="854"/>
    </row>
    <row r="76" spans="1:256" s="7" customFormat="1" ht="39.950000000000003" customHeight="1" thickBot="1" x14ac:dyDescent="0.5">
      <c r="B76" s="413" t="s">
        <v>205</v>
      </c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685" t="s">
        <v>206</v>
      </c>
      <c r="U76" s="686"/>
      <c r="V76" s="686"/>
      <c r="W76" s="686"/>
      <c r="X76" s="686"/>
      <c r="Y76" s="686"/>
      <c r="Z76" s="686"/>
      <c r="AA76" s="686"/>
      <c r="AB76" s="686"/>
      <c r="AC76" s="686"/>
      <c r="AD76" s="687"/>
      <c r="AE76" s="685" t="s">
        <v>207</v>
      </c>
      <c r="AF76" s="686"/>
      <c r="AG76" s="686"/>
      <c r="AH76" s="686"/>
      <c r="AI76" s="686"/>
      <c r="AJ76" s="686"/>
      <c r="AK76" s="686"/>
      <c r="AL76" s="686"/>
      <c r="AM76" s="686"/>
      <c r="AN76" s="686"/>
      <c r="AO76" s="686"/>
      <c r="AP76" s="686"/>
      <c r="AQ76" s="686"/>
      <c r="AR76" s="686"/>
      <c r="AS76" s="686"/>
      <c r="AT76" s="686"/>
      <c r="AU76" s="686"/>
      <c r="AV76" s="686"/>
      <c r="AW76" s="686"/>
      <c r="AX76" s="686"/>
      <c r="AY76" s="686"/>
      <c r="AZ76" s="686"/>
      <c r="BA76" s="686"/>
      <c r="BB76" s="686"/>
      <c r="BC76" s="686"/>
      <c r="BD76" s="686"/>
      <c r="BE76" s="687"/>
    </row>
    <row r="77" spans="1:256" s="7" customFormat="1" ht="39.950000000000003" customHeight="1" x14ac:dyDescent="0.45">
      <c r="B77" s="33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256" s="7" customFormat="1" ht="33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V78" s="45"/>
      <c r="W78" s="45"/>
      <c r="X78" s="45"/>
      <c r="Y78" s="11"/>
      <c r="Z78" s="11"/>
      <c r="AA78" s="11"/>
      <c r="AB78" s="11"/>
      <c r="AC78" s="11"/>
      <c r="AD78" s="11"/>
      <c r="AE78" s="11"/>
      <c r="AF78" s="601" t="s">
        <v>7</v>
      </c>
      <c r="AG78" s="601"/>
      <c r="AH78" s="601"/>
      <c r="AI78" s="601"/>
      <c r="AJ78" s="601"/>
      <c r="AK78" s="601"/>
      <c r="AL78" s="601"/>
      <c r="AM78" s="601"/>
      <c r="AN78" s="601"/>
      <c r="AO78" s="601"/>
      <c r="AP78" s="601"/>
      <c r="AQ78" s="601"/>
      <c r="AR78" s="601"/>
      <c r="AS78" s="601"/>
      <c r="AT78" s="601"/>
      <c r="AU78" s="601"/>
      <c r="AV78" s="601"/>
      <c r="AW78" s="601"/>
      <c r="AX78" s="601"/>
      <c r="AY78" s="601"/>
      <c r="AZ78" s="601"/>
      <c r="BA78" s="601"/>
      <c r="BB78" s="601"/>
      <c r="BC78" s="601"/>
      <c r="BD78" s="44"/>
    </row>
    <row r="79" spans="1:256" s="7" customFormat="1" ht="135.75" customHeight="1" x14ac:dyDescent="0.5">
      <c r="U79" s="32"/>
      <c r="V79" s="43" t="s">
        <v>6</v>
      </c>
      <c r="W79" s="26"/>
      <c r="X79" s="39"/>
      <c r="Y79" s="38"/>
      <c r="Z79" s="38"/>
      <c r="AA79" s="37" t="s">
        <v>5</v>
      </c>
      <c r="AB79" s="42"/>
      <c r="AC79" s="35"/>
      <c r="AD79" s="34" t="s">
        <v>4</v>
      </c>
      <c r="AE79" s="41"/>
      <c r="AF79" s="23"/>
      <c r="AH79" s="40"/>
      <c r="AI79" s="40"/>
      <c r="AJ79" s="472" t="s">
        <v>3</v>
      </c>
      <c r="AK79" s="472"/>
      <c r="AL79" s="472"/>
      <c r="AM79" s="472"/>
      <c r="AN79" s="472"/>
      <c r="AO79" s="472"/>
      <c r="AP79" s="472"/>
      <c r="AQ79" s="472"/>
      <c r="AR79" s="39"/>
      <c r="AS79" s="39"/>
      <c r="AT79" s="38"/>
      <c r="AU79" s="37" t="s">
        <v>2</v>
      </c>
      <c r="AV79" s="35"/>
      <c r="AW79" s="35"/>
      <c r="AX79" s="36"/>
      <c r="AY79" s="35"/>
      <c r="AZ79" s="34"/>
      <c r="BA79" s="33"/>
    </row>
    <row r="80" spans="1:256" s="7" customFormat="1" ht="24.95" customHeight="1" x14ac:dyDescent="0.4">
      <c r="U80" s="32"/>
      <c r="V80" s="31"/>
      <c r="W80" s="26"/>
      <c r="X80" s="30"/>
      <c r="Y80" s="24"/>
      <c r="Z80" s="24"/>
      <c r="AA80" s="23"/>
      <c r="AB80" s="29"/>
      <c r="AC80" s="21"/>
      <c r="AD80" s="23"/>
      <c r="AE80" s="28"/>
      <c r="AF80" s="23"/>
      <c r="AH80" s="11"/>
      <c r="AI80" s="11"/>
      <c r="AJ80" s="11"/>
      <c r="AK80" s="8"/>
      <c r="AL80" s="8"/>
      <c r="AM80" s="8"/>
      <c r="AN80" s="11"/>
      <c r="AO80" s="27"/>
      <c r="AP80" s="26"/>
      <c r="AQ80" s="26"/>
      <c r="AR80" s="25"/>
      <c r="AS80" s="25"/>
      <c r="AT80" s="24"/>
      <c r="AU80" s="23"/>
      <c r="AV80" s="21"/>
      <c r="AW80" s="21"/>
      <c r="AX80" s="22"/>
      <c r="AY80" s="21"/>
      <c r="AZ80" s="20"/>
      <c r="BA80" s="19"/>
    </row>
    <row r="81" spans="2:58" s="13" customFormat="1" ht="39.75" customHeight="1" x14ac:dyDescent="0.2">
      <c r="B81" s="471" t="s">
        <v>1</v>
      </c>
      <c r="C81" s="471"/>
      <c r="D81" s="471"/>
      <c r="E81" s="471"/>
      <c r="F81" s="471"/>
      <c r="G81" s="471"/>
      <c r="H81" s="471"/>
      <c r="I81" s="471"/>
      <c r="J81" s="471"/>
      <c r="K81" s="471"/>
      <c r="L81" s="471"/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471"/>
      <c r="X81" s="471"/>
      <c r="Y81" s="471"/>
      <c r="Z81" s="471"/>
      <c r="AA81" s="471"/>
      <c r="AB81" s="471"/>
      <c r="AC81" s="471"/>
      <c r="AE81" s="14"/>
      <c r="AF81" s="14"/>
      <c r="AH81" s="18"/>
      <c r="AI81" s="18"/>
      <c r="AJ81" s="18"/>
      <c r="AK81" s="18"/>
      <c r="AL81" s="18"/>
      <c r="AM81" s="18"/>
      <c r="AN81" s="18"/>
      <c r="AO81" s="14"/>
      <c r="AP81" s="17"/>
      <c r="AQ81" s="14"/>
      <c r="AS81" s="16"/>
      <c r="AU81" s="15"/>
      <c r="AW81" s="14"/>
      <c r="AX81" s="14"/>
      <c r="AY81" s="14"/>
      <c r="AZ81" s="14"/>
    </row>
    <row r="82" spans="2:58" s="7" customFormat="1" ht="14.25" customHeight="1" x14ac:dyDescent="0.2">
      <c r="V82" s="8"/>
      <c r="W82" s="8"/>
      <c r="X82" s="8"/>
      <c r="Y82" s="12"/>
      <c r="Z82" s="12"/>
      <c r="AA82" s="12"/>
      <c r="AB82" s="12"/>
      <c r="AC82" s="12"/>
      <c r="AD82" s="12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8"/>
      <c r="AT82" s="8"/>
      <c r="AU82" s="8"/>
      <c r="AV82" s="8"/>
      <c r="AW82" s="8"/>
      <c r="AX82" s="8"/>
      <c r="AY82" s="8"/>
      <c r="AZ82" s="8"/>
      <c r="BA82" s="8"/>
    </row>
    <row r="83" spans="2:58" s="7" customFormat="1" ht="60" customHeight="1" x14ac:dyDescent="0.8">
      <c r="B83" s="593" t="s">
        <v>208</v>
      </c>
      <c r="C83" s="594"/>
      <c r="D83" s="594"/>
      <c r="E83" s="594"/>
      <c r="F83" s="594"/>
      <c r="G83" s="594"/>
      <c r="H83" s="594"/>
      <c r="I83" s="594"/>
      <c r="J83" s="594"/>
      <c r="K83" s="594"/>
      <c r="L83" s="594"/>
      <c r="M83" s="594"/>
      <c r="N83" s="594"/>
      <c r="O83" s="594"/>
      <c r="P83" s="594"/>
      <c r="Q83" s="594"/>
      <c r="R83" s="594"/>
      <c r="S83" s="594"/>
      <c r="T83" s="594"/>
      <c r="U83" s="594"/>
      <c r="V83" s="594"/>
      <c r="W83" s="594"/>
      <c r="X83" s="594"/>
      <c r="Y83" s="594"/>
      <c r="Z83" s="594"/>
      <c r="AA83" s="594"/>
      <c r="AB83" s="594"/>
      <c r="AC83" s="594"/>
      <c r="AD83" s="12"/>
      <c r="AE83" s="11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8"/>
      <c r="AT83" s="9"/>
      <c r="AU83" s="9"/>
      <c r="AV83" s="9"/>
      <c r="AW83" s="9"/>
      <c r="AX83" s="9"/>
      <c r="AY83" s="9"/>
      <c r="AZ83" s="8"/>
      <c r="BA83" s="8"/>
      <c r="BF83" s="7" t="s">
        <v>0</v>
      </c>
    </row>
    <row r="84" spans="2:58" ht="90" customHeight="1" x14ac:dyDescent="0.2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7" spans="2:58" ht="81.75" customHeight="1" x14ac:dyDescent="0.2"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</sheetData>
  <mergeCells count="197">
    <mergeCell ref="AF78:BC78"/>
    <mergeCell ref="AJ79:AQ79"/>
    <mergeCell ref="B81:AC81"/>
    <mergeCell ref="B83:AC83"/>
    <mergeCell ref="AX73:AZ73"/>
    <mergeCell ref="AG74:BA74"/>
    <mergeCell ref="U75:X75"/>
    <mergeCell ref="AG75:BA75"/>
    <mergeCell ref="T76:AD76"/>
    <mergeCell ref="AE76:BE76"/>
    <mergeCell ref="B72:T72"/>
    <mergeCell ref="V72:X72"/>
    <mergeCell ref="AO72:AP72"/>
    <mergeCell ref="AQ72:AV72"/>
    <mergeCell ref="X73:Z73"/>
    <mergeCell ref="AU73:AW73"/>
    <mergeCell ref="AQ69:AV69"/>
    <mergeCell ref="V70:X70"/>
    <mergeCell ref="AO70:AP70"/>
    <mergeCell ref="AQ70:AV70"/>
    <mergeCell ref="V71:X71"/>
    <mergeCell ref="AE71:AH72"/>
    <mergeCell ref="AK71:AN72"/>
    <mergeCell ref="AO71:AP71"/>
    <mergeCell ref="AQ71:AV71"/>
    <mergeCell ref="B69:T71"/>
    <mergeCell ref="U69:U71"/>
    <mergeCell ref="V69:X69"/>
    <mergeCell ref="AE69:AH70"/>
    <mergeCell ref="AK69:AN70"/>
    <mergeCell ref="AO69:AP69"/>
    <mergeCell ref="B64:T66"/>
    <mergeCell ref="U64:U66"/>
    <mergeCell ref="V64:X64"/>
    <mergeCell ref="AE64:AH68"/>
    <mergeCell ref="AK64:AN68"/>
    <mergeCell ref="AO64:AP64"/>
    <mergeCell ref="AQ64:AV64"/>
    <mergeCell ref="B67:T68"/>
    <mergeCell ref="U67:U68"/>
    <mergeCell ref="V67:X67"/>
    <mergeCell ref="AO67:AP67"/>
    <mergeCell ref="AQ67:AV67"/>
    <mergeCell ref="V68:X68"/>
    <mergeCell ref="AO68:AP68"/>
    <mergeCell ref="AQ68:AV68"/>
    <mergeCell ref="V65:X65"/>
    <mergeCell ref="AO65:AP65"/>
    <mergeCell ref="AQ65:AV65"/>
    <mergeCell ref="V66:X66"/>
    <mergeCell ref="AO66:AP66"/>
    <mergeCell ref="AQ66:AV66"/>
    <mergeCell ref="T59:BC59"/>
    <mergeCell ref="B61:T63"/>
    <mergeCell ref="U61:U63"/>
    <mergeCell ref="V61:X63"/>
    <mergeCell ref="Y61:Z62"/>
    <mergeCell ref="AA61:AB62"/>
    <mergeCell ref="AE61:AH63"/>
    <mergeCell ref="AK61:AN63"/>
    <mergeCell ref="AO61:AP63"/>
    <mergeCell ref="AQ61:AV63"/>
    <mergeCell ref="AW61:AX62"/>
    <mergeCell ref="AY61:AZ62"/>
    <mergeCell ref="BA61:BB62"/>
    <mergeCell ref="T57:U57"/>
    <mergeCell ref="W57:X57"/>
    <mergeCell ref="Y57:Z57"/>
    <mergeCell ref="AC57:AS57"/>
    <mergeCell ref="AT57:AY57"/>
    <mergeCell ref="T58:U58"/>
    <mergeCell ref="W58:X58"/>
    <mergeCell ref="Y58:Z58"/>
    <mergeCell ref="AC58:AS58"/>
    <mergeCell ref="AT58:AY58"/>
    <mergeCell ref="B55:Z55"/>
    <mergeCell ref="AB55:AY55"/>
    <mergeCell ref="T56:U56"/>
    <mergeCell ref="W56:X56"/>
    <mergeCell ref="Y56:Z56"/>
    <mergeCell ref="AC56:AS56"/>
    <mergeCell ref="AT56:AY56"/>
    <mergeCell ref="AE50:AO50"/>
    <mergeCell ref="T51:U51"/>
    <mergeCell ref="AE51:AO51"/>
    <mergeCell ref="AE52:AO52"/>
    <mergeCell ref="T53:V53"/>
    <mergeCell ref="AE53:AO53"/>
    <mergeCell ref="AE46:AO46"/>
    <mergeCell ref="U47:V47"/>
    <mergeCell ref="AE47:AO47"/>
    <mergeCell ref="U48:V48"/>
    <mergeCell ref="AE48:AO48"/>
    <mergeCell ref="U49:V49"/>
    <mergeCell ref="AE49:AO49"/>
    <mergeCell ref="T42:U42"/>
    <mergeCell ref="W42:AC42"/>
    <mergeCell ref="T43:AC43"/>
    <mergeCell ref="B44:AD44"/>
    <mergeCell ref="B45:AD45"/>
    <mergeCell ref="B46:B53"/>
    <mergeCell ref="U46:V46"/>
    <mergeCell ref="AB46:AD53"/>
    <mergeCell ref="T50:U50"/>
    <mergeCell ref="T38:AC38"/>
    <mergeCell ref="T39:BE39"/>
    <mergeCell ref="T40:U40"/>
    <mergeCell ref="W40:AD40"/>
    <mergeCell ref="T41:U41"/>
    <mergeCell ref="W41:AD41"/>
    <mergeCell ref="B33:AD33"/>
    <mergeCell ref="B34:AD34"/>
    <mergeCell ref="B35:BE35"/>
    <mergeCell ref="B36:BE36"/>
    <mergeCell ref="T37:V37"/>
    <mergeCell ref="W37:AD37"/>
    <mergeCell ref="T30:V30"/>
    <mergeCell ref="W30:AD30"/>
    <mergeCell ref="T31:V31"/>
    <mergeCell ref="W31:AD31"/>
    <mergeCell ref="T32:V32"/>
    <mergeCell ref="W32:AD32"/>
    <mergeCell ref="T27:V27"/>
    <mergeCell ref="W27:AD27"/>
    <mergeCell ref="T28:V28"/>
    <mergeCell ref="W28:AD28"/>
    <mergeCell ref="T29:V29"/>
    <mergeCell ref="W29:AD29"/>
    <mergeCell ref="T23:V23"/>
    <mergeCell ref="W23:AD23"/>
    <mergeCell ref="B24:AD24"/>
    <mergeCell ref="B25:BE25"/>
    <mergeCell ref="T26:V26"/>
    <mergeCell ref="W26:AD26"/>
    <mergeCell ref="B19:BE19"/>
    <mergeCell ref="BI19:BI21"/>
    <mergeCell ref="B20:BE20"/>
    <mergeCell ref="T21:V21"/>
    <mergeCell ref="W21:AD21"/>
    <mergeCell ref="T22:V22"/>
    <mergeCell ref="W22:AD22"/>
    <mergeCell ref="T18:V18"/>
    <mergeCell ref="W18:AD18"/>
    <mergeCell ref="AW14:AW17"/>
    <mergeCell ref="AX14:BA14"/>
    <mergeCell ref="BB14:BE14"/>
    <mergeCell ref="AH15:AI16"/>
    <mergeCell ref="AJ15:AK16"/>
    <mergeCell ref="AL15:AM16"/>
    <mergeCell ref="AN15:AN17"/>
    <mergeCell ref="AX15:BA15"/>
    <mergeCell ref="BB15:BE15"/>
    <mergeCell ref="AQ14:AQ17"/>
    <mergeCell ref="AR14:AR17"/>
    <mergeCell ref="AS14:AS17"/>
    <mergeCell ref="AT14:AT17"/>
    <mergeCell ref="AU14:AU17"/>
    <mergeCell ref="AV14:AV17"/>
    <mergeCell ref="AO11:AO17"/>
    <mergeCell ref="AP11:AW13"/>
    <mergeCell ref="AG14:AG17"/>
    <mergeCell ref="AH14:AN14"/>
    <mergeCell ref="AP14:AP17"/>
    <mergeCell ref="T8:V8"/>
    <mergeCell ref="W8:AC8"/>
    <mergeCell ref="AD8:AS8"/>
    <mergeCell ref="AZ8:BE8"/>
    <mergeCell ref="W9:Z9"/>
    <mergeCell ref="BK15:BK17"/>
    <mergeCell ref="AX16:AX17"/>
    <mergeCell ref="AY16:BA16"/>
    <mergeCell ref="BB16:BB17"/>
    <mergeCell ref="BC16:BE16"/>
    <mergeCell ref="B1:BA1"/>
    <mergeCell ref="B2:BA2"/>
    <mergeCell ref="B3:BA3"/>
    <mergeCell ref="T4:U4"/>
    <mergeCell ref="X4:AO4"/>
    <mergeCell ref="B5:V5"/>
    <mergeCell ref="X5:AQ5"/>
    <mergeCell ref="AZ5:BC5"/>
    <mergeCell ref="B11:B17"/>
    <mergeCell ref="T11:V17"/>
    <mergeCell ref="W11:AD17"/>
    <mergeCell ref="AE11:AF13"/>
    <mergeCell ref="AG11:AN13"/>
    <mergeCell ref="W6:AB6"/>
    <mergeCell ref="AD6:AS6"/>
    <mergeCell ref="AZ6:BC6"/>
    <mergeCell ref="A7:V7"/>
    <mergeCell ref="W7:AS7"/>
    <mergeCell ref="AZ7:BD7"/>
    <mergeCell ref="AX11:BE11"/>
    <mergeCell ref="AX12:BE12"/>
    <mergeCell ref="AX13:BE13"/>
    <mergeCell ref="AE14:AE17"/>
    <mergeCell ref="AF14:AF17"/>
  </mergeCells>
  <pageMargins left="0.39370078740157483" right="0.19685039370078741" top="0.39370078740157483" bottom="0" header="0" footer="0"/>
  <pageSetup paperSize="9" scale="15" orientation="portrait" horizontalDpi="300" verticalDpi="300" r:id="rId1"/>
  <headerFooter alignWithMargins="0"/>
  <rowBreaks count="1" manualBreakCount="1">
    <brk id="38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РНП Бак 1 курс </vt:lpstr>
      <vt:lpstr>РНП Бак 2 курс</vt:lpstr>
      <vt:lpstr>РНП Бак 3 курс</vt:lpstr>
      <vt:lpstr>РНП Бак 4 курс</vt:lpstr>
      <vt:lpstr>'РНП Бак 1 курс '!Область_печати</vt:lpstr>
      <vt:lpstr>'РНП Бак 2 курс'!Область_печати</vt:lpstr>
      <vt:lpstr>'РНП Бак 3 курс'!Область_печати</vt:lpstr>
      <vt:lpstr>'РНП Бак 4 курс'!Область_печати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Большой</dc:creator>
  <cp:lastModifiedBy>Пользователь Windows</cp:lastModifiedBy>
  <cp:lastPrinted>2020-07-14T09:23:22Z</cp:lastPrinted>
  <dcterms:created xsi:type="dcterms:W3CDTF">2020-04-23T08:57:27Z</dcterms:created>
  <dcterms:modified xsi:type="dcterms:W3CDTF">2020-07-14T09:54:18Z</dcterms:modified>
</cp:coreProperties>
</file>